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snea\users\Moore_LA\Documents\"/>
    </mc:Choice>
  </mc:AlternateContent>
  <bookViews>
    <workbookView xWindow="0" yWindow="0" windowWidth="21780" windowHeight="9645"/>
  </bookViews>
  <sheets>
    <sheet name="Table 1.1 " sheetId="1" r:id="rId1"/>
  </sheets>
  <definedNames>
    <definedName name="_xlnm.Print_Area" localSheetId="0">'Table 1.1 '!$V$1:$AF$55</definedName>
    <definedName name="Z_7D5F35CD_26AA_460E_BE95_23E2A00512DF_.wvu.PrintArea" localSheetId="0" hidden="1">'Table 1.1 '!$A$1:$W$88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F7" i="1"/>
  <c r="H7" i="1" s="1"/>
  <c r="D8" i="1"/>
  <c r="F8" i="1"/>
  <c r="H8" i="1"/>
  <c r="I8" i="1"/>
  <c r="I7" i="1" s="1"/>
  <c r="K8" i="1"/>
  <c r="K7" i="1" s="1"/>
  <c r="H9" i="1"/>
  <c r="M9" i="1"/>
  <c r="H10" i="1"/>
  <c r="M10" i="1"/>
  <c r="P10" i="1"/>
  <c r="U10" i="1"/>
  <c r="X10" i="1"/>
  <c r="AA10" i="1"/>
  <c r="AD10" i="1"/>
  <c r="H11" i="1"/>
  <c r="M11" i="1"/>
  <c r="H12" i="1"/>
  <c r="M12" i="1"/>
  <c r="P12" i="1"/>
  <c r="D16" i="1"/>
  <c r="D15" i="1" s="1"/>
  <c r="F16" i="1"/>
  <c r="F15" i="1" s="1"/>
  <c r="H16" i="1"/>
  <c r="I16" i="1"/>
  <c r="I15" i="1" s="1"/>
  <c r="K16" i="1"/>
  <c r="K15" i="1" s="1"/>
  <c r="M15" i="1" s="1"/>
  <c r="M16" i="1"/>
  <c r="H17" i="1"/>
  <c r="M17" i="1"/>
  <c r="H18" i="1"/>
  <c r="M18" i="1"/>
  <c r="P18" i="1"/>
  <c r="H19" i="1"/>
  <c r="M19" i="1"/>
  <c r="P19" i="1"/>
  <c r="H20" i="1"/>
  <c r="M20" i="1"/>
  <c r="P20" i="1"/>
  <c r="H21" i="1"/>
  <c r="M21" i="1"/>
  <c r="H22" i="1"/>
  <c r="M22" i="1"/>
  <c r="P22" i="1"/>
  <c r="H23" i="1"/>
  <c r="M23" i="1"/>
  <c r="P23" i="1"/>
  <c r="U23" i="1"/>
  <c r="X23" i="1"/>
  <c r="H24" i="1"/>
  <c r="M24" i="1"/>
  <c r="H25" i="1"/>
  <c r="M25" i="1"/>
  <c r="H26" i="1"/>
  <c r="M26" i="1"/>
  <c r="H27" i="1"/>
  <c r="M27" i="1"/>
  <c r="P27" i="1"/>
  <c r="H28" i="1"/>
  <c r="M28" i="1"/>
  <c r="P28" i="1"/>
  <c r="U28" i="1"/>
  <c r="X28" i="1"/>
  <c r="H29" i="1"/>
  <c r="M29" i="1"/>
  <c r="P29" i="1"/>
  <c r="H30" i="1"/>
  <c r="M30" i="1"/>
  <c r="P30" i="1"/>
  <c r="H31" i="1"/>
  <c r="M31" i="1"/>
  <c r="P31" i="1"/>
  <c r="D32" i="1"/>
  <c r="F32" i="1"/>
  <c r="H32" i="1" s="1"/>
  <c r="I32" i="1"/>
  <c r="M32" i="1" s="1"/>
  <c r="K32" i="1"/>
  <c r="H44" i="1"/>
  <c r="M44" i="1"/>
  <c r="P44" i="1"/>
  <c r="U44" i="1"/>
  <c r="X44" i="1"/>
  <c r="AA44" i="1"/>
  <c r="AD44" i="1"/>
  <c r="D47" i="1"/>
  <c r="F47" i="1"/>
  <c r="H47" i="1"/>
  <c r="I47" i="1"/>
  <c r="D48" i="1"/>
  <c r="F48" i="1"/>
  <c r="H48" i="1"/>
  <c r="I48" i="1"/>
  <c r="K48" i="1"/>
  <c r="M48" i="1" s="1"/>
  <c r="H49" i="1"/>
  <c r="M49" i="1"/>
  <c r="H50" i="1"/>
  <c r="M50" i="1"/>
  <c r="D51" i="1"/>
  <c r="F51" i="1"/>
  <c r="H51" i="1"/>
  <c r="I51" i="1"/>
  <c r="K51" i="1"/>
  <c r="M51" i="1"/>
  <c r="H52" i="1"/>
  <c r="M52" i="1"/>
  <c r="H53" i="1"/>
  <c r="M53" i="1"/>
  <c r="K54" i="1" l="1"/>
  <c r="M54" i="1" s="1"/>
  <c r="M7" i="1"/>
  <c r="I54" i="1"/>
  <c r="I55" i="1"/>
  <c r="F55" i="1"/>
  <c r="H15" i="1"/>
  <c r="D54" i="1"/>
  <c r="K47" i="1"/>
  <c r="M47" i="1" s="1"/>
  <c r="M8" i="1"/>
  <c r="D55" i="1"/>
  <c r="F54" i="1"/>
  <c r="H54" i="1" s="1"/>
  <c r="H55" i="1" l="1"/>
  <c r="K55" i="1"/>
  <c r="M55" i="1" s="1"/>
</calcChain>
</file>

<file path=xl/sharedStrings.xml><?xml version="1.0" encoding="utf-8"?>
<sst xmlns="http://schemas.openxmlformats.org/spreadsheetml/2006/main" count="420" uniqueCount="248">
  <si>
    <t xml:space="preserve">NEA </t>
  </si>
  <si>
    <t xml:space="preserve">NEA Total </t>
  </si>
  <si>
    <t xml:space="preserve">OECD </t>
  </si>
  <si>
    <t>OECD Total</t>
  </si>
  <si>
    <t>Nouvelle-Zélande</t>
  </si>
  <si>
    <t>48.7-64.9</t>
  </si>
  <si>
    <t>47.4-59.4</t>
  </si>
  <si>
    <t>46.2-54.2</t>
  </si>
  <si>
    <t>45.5-49.2</t>
  </si>
  <si>
    <t xml:space="preserve">(b) </t>
  </si>
  <si>
    <t>New Zealand</t>
  </si>
  <si>
    <t>Australie</t>
  </si>
  <si>
    <t>N/A</t>
  </si>
  <si>
    <t>Australia</t>
  </si>
  <si>
    <t>Pays non nucléaires</t>
  </si>
  <si>
    <t>*</t>
  </si>
  <si>
    <t>Non-nuclear countries</t>
  </si>
  <si>
    <t>Corée</t>
  </si>
  <si>
    <t>Korea</t>
  </si>
  <si>
    <t>Japon</t>
  </si>
  <si>
    <t>20.4-21.8</t>
  </si>
  <si>
    <t>217-232</t>
  </si>
  <si>
    <t>Japan</t>
  </si>
  <si>
    <t>Pays nucléaires</t>
  </si>
  <si>
    <t>Nuclear countries</t>
  </si>
  <si>
    <t>Pacifique</t>
  </si>
  <si>
    <t>Pacific</t>
  </si>
  <si>
    <t>Turquie</t>
  </si>
  <si>
    <t xml:space="preserve"> N/A</t>
  </si>
  <si>
    <t>5.8-6.9</t>
  </si>
  <si>
    <t>510.8-608.5</t>
  </si>
  <si>
    <t>6.8-7.7</t>
  </si>
  <si>
    <t>453.0-515.4</t>
  </si>
  <si>
    <t>4.5-6.2</t>
  </si>
  <si>
    <t>17.5-26.3</t>
  </si>
  <si>
    <t>392.6-422.3</t>
  </si>
  <si>
    <t>Turkey</t>
  </si>
  <si>
    <t>Portugal</t>
  </si>
  <si>
    <t>60.4-69.7</t>
  </si>
  <si>
    <t>56.9-64.6</t>
  </si>
  <si>
    <t>53.4-57.7</t>
  </si>
  <si>
    <t>52.2-52.6</t>
  </si>
  <si>
    <t xml:space="preserve">Portugal </t>
  </si>
  <si>
    <t>Pologne</t>
  </si>
  <si>
    <t>Poland</t>
  </si>
  <si>
    <t>Norvège</t>
  </si>
  <si>
    <t>Norway</t>
  </si>
  <si>
    <t>Luxembourg</t>
  </si>
  <si>
    <t>(b)</t>
  </si>
  <si>
    <t>Lettonie</t>
  </si>
  <si>
    <t>5.9-13.6</t>
  </si>
  <si>
    <t>5.7-12.9</t>
  </si>
  <si>
    <t>Latvia</t>
  </si>
  <si>
    <t>Italie</t>
  </si>
  <si>
    <t>355.4-408.0</t>
  </si>
  <si>
    <t>303.8-332.9</t>
  </si>
  <si>
    <r>
      <t>Italy</t>
    </r>
    <r>
      <rPr>
        <vertAlign val="superscript"/>
        <sz val="9"/>
        <rFont val="Arial Narrow"/>
        <family val="2"/>
      </rPr>
      <t xml:space="preserve">(d) </t>
    </r>
  </si>
  <si>
    <t>*Israël</t>
  </si>
  <si>
    <t>130.7-133.1</t>
  </si>
  <si>
    <t>112.8-114.8</t>
  </si>
  <si>
    <t>97.3-99.0</t>
  </si>
  <si>
    <t>83.3-84.8</t>
  </si>
  <si>
    <t>Israel</t>
  </si>
  <si>
    <t>Irlande</t>
  </si>
  <si>
    <t>43.0-49.5</t>
  </si>
  <si>
    <t>36.9-46.9</t>
  </si>
  <si>
    <t>34.2-40.4</t>
  </si>
  <si>
    <t>Ireland</t>
  </si>
  <si>
    <t>Islande</t>
  </si>
  <si>
    <t>Iceland</t>
  </si>
  <si>
    <t>Grèce</t>
  </si>
  <si>
    <t>Greece</t>
  </si>
  <si>
    <t>Estonie</t>
  </si>
  <si>
    <t>Estonia</t>
  </si>
  <si>
    <t>Danemark</t>
  </si>
  <si>
    <t>Denmark</t>
  </si>
  <si>
    <t>Autriche</t>
  </si>
  <si>
    <t>Austria</t>
  </si>
  <si>
    <t>Royaume-Uni</t>
  </si>
  <si>
    <t>29.0-29.3</t>
  </si>
  <si>
    <t>348-355</t>
  </si>
  <si>
    <t>20.4-20.8</t>
  </si>
  <si>
    <t>307-314</t>
  </si>
  <si>
    <t>14.0-14.3</t>
  </si>
  <si>
    <t>40.0-41.0</t>
  </si>
  <si>
    <t xml:space="preserve">United Kingdom </t>
  </si>
  <si>
    <t>Suisse</t>
  </si>
  <si>
    <t>27.3-33.8</t>
  </si>
  <si>
    <t>15-22</t>
  </si>
  <si>
    <t>55-65</t>
  </si>
  <si>
    <t>29.1-33.8</t>
  </si>
  <si>
    <t>16-22</t>
  </si>
  <si>
    <t>29.3-35.5</t>
  </si>
  <si>
    <t>17-22</t>
  </si>
  <si>
    <t>58-62</t>
  </si>
  <si>
    <t>Switzerland</t>
  </si>
  <si>
    <t>Suède</t>
  </si>
  <si>
    <t>14.1-N/A</t>
  </si>
  <si>
    <t>25-42</t>
  </si>
  <si>
    <t>177-N/A</t>
  </si>
  <si>
    <t>N/A-26.3</t>
  </si>
  <si>
    <t>N/A-47</t>
  </si>
  <si>
    <t xml:space="preserve"> N/A-179</t>
  </si>
  <si>
    <t>N/A-27.1</t>
  </si>
  <si>
    <t>N/A-173</t>
  </si>
  <si>
    <t>N/A-29.0</t>
  </si>
  <si>
    <t xml:space="preserve"> N/A-162</t>
  </si>
  <si>
    <t>Sweden</t>
  </si>
  <si>
    <t>Espagne</t>
  </si>
  <si>
    <t>Spain</t>
  </si>
  <si>
    <t>Slovénie</t>
  </si>
  <si>
    <t>23.9-47.3</t>
  </si>
  <si>
    <t>5.4-15.4</t>
  </si>
  <si>
    <t>22.5-32.5</t>
  </si>
  <si>
    <t>26.9-29.0</t>
  </si>
  <si>
    <t>5.4-6.0</t>
  </si>
  <si>
    <t>20.0-20.6</t>
  </si>
  <si>
    <t>32.7-35.1</t>
  </si>
  <si>
    <t>16.4-17.0</t>
  </si>
  <si>
    <t>36.1-40.0</t>
  </si>
  <si>
    <t>15.9-16.5</t>
  </si>
  <si>
    <t>Slovenia</t>
  </si>
  <si>
    <t>République slovaque</t>
  </si>
  <si>
    <t>22.3-23.2</t>
  </si>
  <si>
    <t>38.8-40.1</t>
  </si>
  <si>
    <t>59.6-60.5</t>
  </si>
  <si>
    <t>36.9-38.93</t>
  </si>
  <si>
    <t>62.0-63.2</t>
  </si>
  <si>
    <t>22.3-23.1</t>
  </si>
  <si>
    <t>35.4-37.3</t>
  </si>
  <si>
    <t>64.3-64.9</t>
  </si>
  <si>
    <t>34.5-34.8</t>
  </si>
  <si>
    <t>Slovak Republic</t>
  </si>
  <si>
    <t>Russie</t>
  </si>
  <si>
    <t>212.1-229.4</t>
  </si>
  <si>
    <t>Russia</t>
  </si>
  <si>
    <t>Roumanie</t>
  </si>
  <si>
    <t>20.8-21.0</t>
  </si>
  <si>
    <t>10.4-10.5</t>
  </si>
  <si>
    <t>Romania</t>
  </si>
  <si>
    <t>Pays-Bas</t>
  </si>
  <si>
    <t>Netherlands</t>
  </si>
  <si>
    <t>Hongrie</t>
  </si>
  <si>
    <t>47.2-68.2</t>
  </si>
  <si>
    <t>26.4-38.1</t>
  </si>
  <si>
    <t>64.1-86.4</t>
  </si>
  <si>
    <t>29.5-39.8</t>
  </si>
  <si>
    <t>60.7-80.4</t>
  </si>
  <si>
    <t>40.8-54.0</t>
  </si>
  <si>
    <t>41.7-57.6</t>
  </si>
  <si>
    <t>25.7-35.5</t>
  </si>
  <si>
    <t>Hungary</t>
  </si>
  <si>
    <t>Allemagne</t>
  </si>
  <si>
    <t>552-696</t>
  </si>
  <si>
    <t>571-646</t>
  </si>
  <si>
    <t>585-592</t>
  </si>
  <si>
    <t>587-600</t>
  </si>
  <si>
    <t xml:space="preserve">Germany </t>
  </si>
  <si>
    <t>France</t>
  </si>
  <si>
    <t>57.4-59.2</t>
  </si>
  <si>
    <t>360-371</t>
  </si>
  <si>
    <t>66.6-68.5</t>
  </si>
  <si>
    <t>382-393</t>
  </si>
  <si>
    <t xml:space="preserve">France </t>
  </si>
  <si>
    <t>Finlande</t>
  </si>
  <si>
    <t>20.5-36.1</t>
  </si>
  <si>
    <t>21.5-37.9</t>
  </si>
  <si>
    <t>34.6-36.4</t>
  </si>
  <si>
    <t>36.0-37.9</t>
  </si>
  <si>
    <t>38.7-41.6</t>
  </si>
  <si>
    <t>39.1-42.0</t>
  </si>
  <si>
    <t>40.6-41.6</t>
  </si>
  <si>
    <t>35.3-36.2</t>
  </si>
  <si>
    <t>Finland</t>
  </si>
  <si>
    <t>République tchèque</t>
  </si>
  <si>
    <t>43.5-50.7</t>
  </si>
  <si>
    <t>30.3-40.4</t>
  </si>
  <si>
    <t>69.6-79.7</t>
  </si>
  <si>
    <t>40.5-40.6</t>
  </si>
  <si>
    <t>30.3-30.4</t>
  </si>
  <si>
    <t>74.8-74.9</t>
  </si>
  <si>
    <t>39.3-39.4</t>
  </si>
  <si>
    <t>30.2-30.3</t>
  </si>
  <si>
    <t>76.8-76.9</t>
  </si>
  <si>
    <t>37.0-37.1</t>
  </si>
  <si>
    <t>28.6-28.7</t>
  </si>
  <si>
    <t>77.3-77.4</t>
  </si>
  <si>
    <t>Czech Republic</t>
  </si>
  <si>
    <t>Belgique</t>
  </si>
  <si>
    <t>86-149</t>
  </si>
  <si>
    <t>76-122</t>
  </si>
  <si>
    <t>72-74</t>
  </si>
  <si>
    <t>6.8-7.2</t>
  </si>
  <si>
    <r>
      <rPr>
        <sz val="9"/>
        <rFont val="Arial Narrow"/>
        <family val="2"/>
      </rPr>
      <t xml:space="preserve"> 69-74</t>
    </r>
    <r>
      <rPr>
        <vertAlign val="superscript"/>
        <sz val="9"/>
        <rFont val="Arial Narrow"/>
        <family val="2"/>
      </rPr>
      <t xml:space="preserve"> </t>
    </r>
  </si>
  <si>
    <r>
      <t>Belgium</t>
    </r>
    <r>
      <rPr>
        <sz val="9"/>
        <color indexed="62"/>
        <rFont val="Arial Narrow"/>
        <family val="2"/>
      </rPr>
      <t xml:space="preserve"> (c)</t>
    </r>
  </si>
  <si>
    <t>Eurasie</t>
  </si>
  <si>
    <t>Eurasia</t>
  </si>
  <si>
    <t>Chili</t>
  </si>
  <si>
    <t>117.91-168.79</t>
  </si>
  <si>
    <t>108.91-145.37</t>
  </si>
  <si>
    <t>101.55-123.42</t>
  </si>
  <si>
    <t>94.58-106.43</t>
  </si>
  <si>
    <t>81.87-89.52</t>
  </si>
  <si>
    <t>Chile</t>
  </si>
  <si>
    <t>États-Unis</t>
  </si>
  <si>
    <t>9.8-15.9</t>
  </si>
  <si>
    <t>441.6-707.0</t>
  </si>
  <si>
    <t>4434.2-4510.0</t>
  </si>
  <si>
    <t>12.5-16.7</t>
  </si>
  <si>
    <t>541.3-705.2</t>
  </si>
  <si>
    <t>4234.8-4330.3</t>
  </si>
  <si>
    <t>13.9-17.4</t>
  </si>
  <si>
    <t>584.4-717.8</t>
  </si>
  <si>
    <t>4114.2-4196.0</t>
  </si>
  <si>
    <t>742.1-756.2</t>
  </si>
  <si>
    <t>4024.7-4098.9</t>
  </si>
  <si>
    <t>United States</t>
  </si>
  <si>
    <t>Mexique</t>
  </si>
  <si>
    <t>Mexico</t>
  </si>
  <si>
    <t>Canada</t>
  </si>
  <si>
    <t>Argentine</t>
  </si>
  <si>
    <t>13.2-14.6</t>
  </si>
  <si>
    <t>34.7-46.9</t>
  </si>
  <si>
    <t>238.0-355.0</t>
  </si>
  <si>
    <t>12.8-14.2</t>
  </si>
  <si>
    <t>31.1-34.7</t>
  </si>
  <si>
    <t>219.3-270.1</t>
  </si>
  <si>
    <t>10.4-11.8</t>
  </si>
  <si>
    <t>192.0-217.5</t>
  </si>
  <si>
    <t>7.1-7.9</t>
  </si>
  <si>
    <t>165.7-183.8</t>
  </si>
  <si>
    <t>8.3-8.6</t>
  </si>
  <si>
    <t>150.0-155.6</t>
  </si>
  <si>
    <t>Argentina*</t>
  </si>
  <si>
    <t>Amérique</t>
  </si>
  <si>
    <t>Americas</t>
  </si>
  <si>
    <t>Nucléaire</t>
  </si>
  <si>
    <t>%</t>
  </si>
  <si>
    <t>Nuclear</t>
  </si>
  <si>
    <t>Total</t>
  </si>
  <si>
    <t>Pays</t>
  </si>
  <si>
    <t xml:space="preserve">Country </t>
  </si>
  <si>
    <t>(en TWh nets)</t>
  </si>
  <si>
    <t>(net TWh)</t>
  </si>
  <si>
    <r>
      <t>Production d'électricité totale et production d'électricité nucléaire</t>
    </r>
    <r>
      <rPr>
        <b/>
        <vertAlign val="superscript"/>
        <sz val="11"/>
        <color indexed="62"/>
        <rFont val="Caecilia Roman"/>
        <family val="1"/>
      </rPr>
      <t>(a)</t>
    </r>
  </si>
  <si>
    <r>
      <t>Total and nuclear electricity generation</t>
    </r>
    <r>
      <rPr>
        <b/>
        <vertAlign val="superscript"/>
        <sz val="11"/>
        <color indexed="50"/>
        <rFont val="Caecilia Roman"/>
        <family val="1"/>
      </rPr>
      <t>(a)</t>
    </r>
  </si>
  <si>
    <t>Tableau 1.1</t>
  </si>
  <si>
    <t>Table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</si>
</sst>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0.000"/>
    <numFmt numFmtId="165" formatCode="0.0"/>
    <numFmt numFmtId="166" formatCode="#\ ##0.0"/>
    <numFmt numFmtId="167" formatCode="0.0000000000000"/>
    <numFmt numFmtId="168" formatCode="&quot;€&quot;#,##0.00"/>
  </numFmts>
  <fonts count="31">
    <font>
      <sz val="10"/>
      <name val="Arial"/>
      <family val="2"/>
    </font>
    <font>
      <sz val="10"/>
      <name val="Arial"/>
      <family val="2"/>
    </font>
    <font>
      <sz val="11"/>
      <name val="Helvetica"/>
      <family val="2"/>
    </font>
    <font>
      <b/>
      <sz val="15"/>
      <color rgb="FF333333"/>
      <name val="Arial"/>
      <family val="2"/>
    </font>
    <font>
      <b/>
      <sz val="10"/>
      <color rgb="FF333333"/>
      <name val="Arial"/>
      <family val="2"/>
    </font>
    <font>
      <sz val="11"/>
      <color rgb="FFFF0000"/>
      <name val="Helvetica"/>
      <family val="2"/>
    </font>
    <font>
      <sz val="11"/>
      <name val="Wingdings"/>
      <charset val="2"/>
    </font>
    <font>
      <sz val="8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b/>
      <sz val="9"/>
      <name val="Arial Narrow"/>
      <family val="2"/>
    </font>
    <font>
      <u/>
      <sz val="8"/>
      <name val="Arial"/>
      <family val="2"/>
    </font>
    <font>
      <b/>
      <sz val="8"/>
      <name val="Arial"/>
      <family val="2"/>
    </font>
    <font>
      <b/>
      <sz val="8"/>
      <name val="Arial Narrow"/>
      <family val="2"/>
    </font>
    <font>
      <sz val="11"/>
      <name val="Calibri"/>
      <family val="2"/>
    </font>
    <font>
      <sz val="10"/>
      <name val="Helvetica"/>
      <family val="2"/>
    </font>
    <font>
      <sz val="9"/>
      <name val="Arial"/>
      <family val="2"/>
    </font>
    <font>
      <sz val="9"/>
      <name val="Arial Narrow"/>
      <family val="2"/>
    </font>
    <font>
      <vertAlign val="superscript"/>
      <sz val="9"/>
      <name val="Arial Narrow"/>
      <family val="2"/>
    </font>
    <font>
      <i/>
      <sz val="11"/>
      <name val="Calibri"/>
      <family val="2"/>
    </font>
    <font>
      <sz val="9"/>
      <color rgb="FFFF0000"/>
      <name val="Arial Narrow"/>
      <family val="2"/>
    </font>
    <font>
      <vertAlign val="superscript"/>
      <sz val="9"/>
      <color rgb="FFFF0000"/>
      <name val="Arial Narrow"/>
      <family val="2"/>
    </font>
    <font>
      <sz val="9"/>
      <color indexed="62"/>
      <name val="Arial Narrow"/>
      <family val="2"/>
    </font>
    <font>
      <b/>
      <vertAlign val="superscript"/>
      <sz val="9"/>
      <name val="Arial Narrow"/>
      <family val="2"/>
    </font>
    <font>
      <sz val="11"/>
      <name val="Caecilia Roman"/>
      <family val="1"/>
    </font>
    <font>
      <b/>
      <sz val="10"/>
      <name val="Arial"/>
      <family val="2"/>
    </font>
    <font>
      <b/>
      <sz val="11"/>
      <color rgb="FF2A4A84"/>
      <name val="Caecilia Roman"/>
      <family val="1"/>
    </font>
    <font>
      <b/>
      <vertAlign val="superscript"/>
      <sz val="11"/>
      <color indexed="62"/>
      <name val="Caecilia Roman"/>
      <family val="1"/>
    </font>
    <font>
      <b/>
      <sz val="11"/>
      <name val="Caecilia Roman"/>
      <family val="1"/>
    </font>
    <font>
      <b/>
      <sz val="11"/>
      <color rgb="FF2A8344"/>
      <name val="Caecilia Roman"/>
      <family val="1"/>
    </font>
    <font>
      <b/>
      <vertAlign val="superscript"/>
      <sz val="11"/>
      <color indexed="50"/>
      <name val="Caecilia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8D6EE"/>
        <bgColor indexed="64"/>
      </patternFill>
    </fill>
    <fill>
      <patternFill patternType="solid">
        <fgColor rgb="FFD6F2D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2">
    <xf numFmtId="0" fontId="0" fillId="0" borderId="0" xfId="0"/>
    <xf numFmtId="0" fontId="0" fillId="0" borderId="0" xfId="0" applyFont="1"/>
    <xf numFmtId="0" fontId="2" fillId="0" borderId="0" xfId="0" applyNumberFormat="1" applyFont="1" applyAlignment="1"/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 applyFill="1" applyBorder="1" applyAlignment="1"/>
    <xf numFmtId="0" fontId="2" fillId="0" borderId="0" xfId="0" applyFont="1" applyAlignment="1">
      <alignment horizontal="left"/>
    </xf>
    <xf numFmtId="0" fontId="2" fillId="0" borderId="0" xfId="0" applyNumberFormat="1" applyFont="1" applyBorder="1" applyAlignment="1"/>
    <xf numFmtId="0" fontId="2" fillId="0" borderId="0" xfId="0" applyFont="1" applyAlignment="1"/>
    <xf numFmtId="0" fontId="2" fillId="0" borderId="0" xfId="1" applyNumberFormat="1" applyFont="1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Font="1" applyFill="1"/>
    <xf numFmtId="0" fontId="2" fillId="2" borderId="0" xfId="0" applyNumberFormat="1" applyFont="1" applyFill="1" applyAlignment="1">
      <alignment horizontal="left"/>
    </xf>
    <xf numFmtId="0" fontId="2" fillId="2" borderId="0" xfId="0" applyNumberFormat="1" applyFont="1" applyFill="1" applyAlignment="1"/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164" fontId="2" fillId="0" borderId="0" xfId="0" applyNumberFormat="1" applyFont="1" applyAlignment="1"/>
    <xf numFmtId="165" fontId="2" fillId="0" borderId="0" xfId="0" applyNumberFormat="1" applyFont="1" applyAlignment="1"/>
    <xf numFmtId="166" fontId="2" fillId="0" borderId="0" xfId="0" applyNumberFormat="1" applyFont="1" applyAlignment="1"/>
    <xf numFmtId="2" fontId="2" fillId="0" borderId="0" xfId="0" applyNumberFormat="1" applyFont="1" applyFill="1" applyBorder="1" applyAlignment="1"/>
    <xf numFmtId="0" fontId="5" fillId="0" borderId="0" xfId="0" applyNumberFormat="1" applyFont="1" applyAlignment="1"/>
    <xf numFmtId="0" fontId="5" fillId="0" borderId="0" xfId="0" applyFont="1" applyAlignment="1">
      <alignment horizontal="left"/>
    </xf>
    <xf numFmtId="0" fontId="5" fillId="0" borderId="0" xfId="0" applyFont="1"/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0" fillId="3" borderId="0" xfId="0" applyFont="1" applyFill="1"/>
    <xf numFmtId="0" fontId="7" fillId="0" borderId="0" xfId="0" quotePrefix="1" applyFont="1"/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left"/>
    </xf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left"/>
    </xf>
    <xf numFmtId="0" fontId="7" fillId="0" borderId="0" xfId="0" applyNumberFormat="1" applyFont="1" applyBorder="1" applyAlignment="1"/>
    <xf numFmtId="0" fontId="7" fillId="0" borderId="0" xfId="0" applyFont="1" applyAlignment="1"/>
    <xf numFmtId="0" fontId="7" fillId="0" borderId="0" xfId="1" applyNumberFormat="1" applyFont="1" applyAlignment="1"/>
    <xf numFmtId="0" fontId="8" fillId="0" borderId="0" xfId="0" applyFont="1" applyAlignment="1">
      <alignment horizontal="center"/>
    </xf>
    <xf numFmtId="0" fontId="8" fillId="0" borderId="0" xfId="0" applyFont="1"/>
    <xf numFmtId="0" fontId="7" fillId="2" borderId="0" xfId="0" applyNumberFormat="1" applyFont="1" applyFill="1" applyAlignment="1">
      <alignment horizontal="left"/>
    </xf>
    <xf numFmtId="0" fontId="7" fillId="0" borderId="0" xfId="0" applyFont="1" applyAlignment="1">
      <alignment horizontal="center"/>
    </xf>
    <xf numFmtId="0" fontId="7" fillId="2" borderId="0" xfId="0" applyNumberFormat="1" applyFont="1" applyFill="1" applyAlignment="1"/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 applyAlignment="1"/>
    <xf numFmtId="0" fontId="8" fillId="0" borderId="0" xfId="0" applyNumberFormat="1" applyFont="1" applyFill="1" applyBorder="1" applyAlignment="1"/>
    <xf numFmtId="0" fontId="8" fillId="0" borderId="0" xfId="0" applyFont="1" applyAlignment="1">
      <alignment horizontal="left"/>
    </xf>
    <xf numFmtId="0" fontId="8" fillId="0" borderId="0" xfId="0" applyNumberFormat="1" applyFont="1" applyBorder="1" applyAlignment="1"/>
    <xf numFmtId="0" fontId="8" fillId="0" borderId="0" xfId="0" applyFont="1" applyAlignment="1"/>
    <xf numFmtId="0" fontId="8" fillId="0" borderId="0" xfId="1" applyNumberFormat="1" applyFont="1" applyAlignment="1"/>
    <xf numFmtId="0" fontId="9" fillId="0" borderId="0" xfId="0" applyNumberFormat="1" applyFont="1" applyAlignment="1"/>
    <xf numFmtId="167" fontId="8" fillId="0" borderId="0" xfId="0" applyNumberFormat="1" applyFont="1" applyAlignment="1"/>
    <xf numFmtId="2" fontId="7" fillId="0" borderId="0" xfId="0" applyNumberFormat="1" applyFont="1" applyAlignment="1"/>
    <xf numFmtId="0" fontId="7" fillId="2" borderId="0" xfId="0" applyFont="1" applyFill="1" applyAlignment="1"/>
    <xf numFmtId="0" fontId="7" fillId="0" borderId="0" xfId="0" applyFont="1" applyFill="1" applyAlignment="1"/>
    <xf numFmtId="0" fontId="0" fillId="4" borderId="0" xfId="0" applyFont="1" applyFill="1"/>
    <xf numFmtId="0" fontId="10" fillId="4" borderId="1" xfId="0" applyFont="1" applyFill="1" applyBorder="1" applyAlignment="1">
      <alignment horizontal="right"/>
    </xf>
    <xf numFmtId="0" fontId="0" fillId="4" borderId="2" xfId="0" applyFont="1" applyFill="1" applyBorder="1"/>
    <xf numFmtId="0" fontId="0" fillId="4" borderId="1" xfId="0" applyFont="1" applyFill="1" applyBorder="1"/>
    <xf numFmtId="0" fontId="0" fillId="4" borderId="1" xfId="0" applyFont="1" applyFill="1" applyBorder="1" applyAlignment="1">
      <alignment horizontal="right"/>
    </xf>
    <xf numFmtId="0" fontId="0" fillId="4" borderId="2" xfId="0" applyFont="1" applyFill="1" applyBorder="1" applyAlignment="1">
      <alignment horizontal="right"/>
    </xf>
    <xf numFmtId="0" fontId="7" fillId="4" borderId="1" xfId="0" applyNumberFormat="1" applyFont="1" applyFill="1" applyBorder="1" applyAlignment="1">
      <alignment horizontal="left"/>
    </xf>
    <xf numFmtId="0" fontId="7" fillId="4" borderId="2" xfId="0" applyFont="1" applyFill="1" applyBorder="1" applyAlignment="1">
      <alignment horizontal="right"/>
    </xf>
    <xf numFmtId="0" fontId="7" fillId="4" borderId="2" xfId="0" applyNumberFormat="1" applyFont="1" applyFill="1" applyBorder="1" applyAlignment="1">
      <alignment horizontal="right"/>
    </xf>
    <xf numFmtId="0" fontId="2" fillId="4" borderId="1" xfId="0" applyNumberFormat="1" applyFont="1" applyFill="1" applyBorder="1" applyAlignment="1">
      <alignment horizontal="center"/>
    </xf>
    <xf numFmtId="0" fontId="7" fillId="4" borderId="2" xfId="0" applyNumberFormat="1" applyFont="1" applyFill="1" applyBorder="1" applyAlignment="1"/>
    <xf numFmtId="0" fontId="7" fillId="4" borderId="2" xfId="0" applyNumberFormat="1" applyFont="1" applyFill="1" applyBorder="1" applyAlignment="1">
      <alignment horizontal="center"/>
    </xf>
    <xf numFmtId="0" fontId="2" fillId="4" borderId="1" xfId="0" applyNumberFormat="1" applyFont="1" applyFill="1" applyBorder="1" applyAlignment="1">
      <alignment horizontal="left"/>
    </xf>
    <xf numFmtId="0" fontId="11" fillId="4" borderId="2" xfId="0" applyNumberFormat="1" applyFont="1" applyFill="1" applyBorder="1" applyAlignment="1"/>
    <xf numFmtId="166" fontId="10" fillId="4" borderId="1" xfId="1" applyNumberFormat="1" applyFont="1" applyFill="1" applyBorder="1" applyAlignment="1">
      <alignment vertical="center"/>
    </xf>
    <xf numFmtId="0" fontId="12" fillId="4" borderId="2" xfId="0" applyFont="1" applyFill="1" applyBorder="1" applyAlignment="1">
      <alignment horizontal="left"/>
    </xf>
    <xf numFmtId="165" fontId="12" fillId="4" borderId="2" xfId="0" applyNumberFormat="1" applyFont="1" applyFill="1" applyBorder="1" applyAlignment="1"/>
    <xf numFmtId="0" fontId="12" fillId="4" borderId="2" xfId="0" applyFont="1" applyFill="1" applyBorder="1" applyAlignment="1"/>
    <xf numFmtId="2" fontId="12" fillId="4" borderId="2" xfId="1" applyNumberFormat="1" applyFont="1" applyFill="1" applyBorder="1" applyAlignment="1"/>
    <xf numFmtId="0" fontId="13" fillId="4" borderId="1" xfId="0" applyFont="1" applyFill="1" applyBorder="1" applyAlignment="1">
      <alignment horizontal="left"/>
    </xf>
    <xf numFmtId="0" fontId="13" fillId="4" borderId="2" xfId="0" applyFont="1" applyFill="1" applyBorder="1" applyAlignment="1">
      <alignment horizontal="left"/>
    </xf>
    <xf numFmtId="0" fontId="10" fillId="4" borderId="3" xfId="0" applyFont="1" applyFill="1" applyBorder="1" applyAlignment="1">
      <alignment horizontal="left"/>
    </xf>
    <xf numFmtId="0" fontId="2" fillId="0" borderId="2" xfId="0" applyFont="1" applyFill="1" applyBorder="1" applyAlignment="1">
      <alignment vertical="center"/>
    </xf>
    <xf numFmtId="0" fontId="10" fillId="4" borderId="4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165" fontId="14" fillId="4" borderId="4" xfId="0" applyNumberFormat="1" applyFont="1" applyFill="1" applyBorder="1" applyAlignment="1">
      <alignment horizontal="center" vertical="center"/>
    </xf>
    <xf numFmtId="165" fontId="14" fillId="4" borderId="6" xfId="0" applyNumberFormat="1" applyFont="1" applyFill="1" applyBorder="1" applyAlignment="1">
      <alignment horizontal="center" vertical="center"/>
    </xf>
    <xf numFmtId="165" fontId="14" fillId="4" borderId="5" xfId="0" applyNumberFormat="1" applyFont="1" applyFill="1" applyBorder="1" applyAlignment="1">
      <alignment horizontal="center" vertical="center"/>
    </xf>
    <xf numFmtId="165" fontId="10" fillId="4" borderId="4" xfId="0" applyNumberFormat="1" applyFont="1" applyFill="1" applyBorder="1" applyAlignment="1">
      <alignment horizontal="center" vertical="center"/>
    </xf>
    <xf numFmtId="165" fontId="10" fillId="4" borderId="6" xfId="0" applyNumberFormat="1" applyFont="1" applyFill="1" applyBorder="1" applyAlignment="1">
      <alignment horizontal="center" vertical="center"/>
    </xf>
    <xf numFmtId="165" fontId="10" fillId="4" borderId="5" xfId="0" applyNumberFormat="1" applyFont="1" applyFill="1" applyBorder="1" applyAlignment="1">
      <alignment horizontal="center" vertical="center"/>
    </xf>
    <xf numFmtId="165" fontId="14" fillId="4" borderId="6" xfId="0" applyNumberFormat="1" applyFont="1" applyFill="1" applyBorder="1" applyAlignment="1">
      <alignment horizontal="center" vertical="center"/>
    </xf>
    <xf numFmtId="165" fontId="14" fillId="4" borderId="5" xfId="0" applyNumberFormat="1" applyFont="1" applyFill="1" applyBorder="1" applyAlignment="1">
      <alignment horizontal="center" vertical="center"/>
    </xf>
    <xf numFmtId="165" fontId="10" fillId="4" borderId="4" xfId="1" applyNumberFormat="1" applyFont="1" applyFill="1" applyBorder="1" applyAlignment="1">
      <alignment vertical="center"/>
    </xf>
    <xf numFmtId="165" fontId="10" fillId="4" borderId="2" xfId="0" applyNumberFormat="1" applyFont="1" applyFill="1" applyBorder="1" applyAlignment="1">
      <alignment vertical="center"/>
    </xf>
    <xf numFmtId="165" fontId="10" fillId="4" borderId="2" xfId="1" applyNumberFormat="1" applyFont="1" applyFill="1" applyBorder="1" applyAlignment="1">
      <alignment vertical="center"/>
    </xf>
    <xf numFmtId="165" fontId="10" fillId="4" borderId="6" xfId="0" applyNumberFormat="1" applyFont="1" applyFill="1" applyBorder="1" applyAlignment="1">
      <alignment horizontal="left" vertical="center"/>
    </xf>
    <xf numFmtId="165" fontId="10" fillId="4" borderId="3" xfId="1" applyNumberFormat="1" applyFont="1" applyFill="1" applyBorder="1" applyAlignment="1">
      <alignment vertical="center"/>
    </xf>
    <xf numFmtId="165" fontId="10" fillId="4" borderId="2" xfId="0" applyNumberFormat="1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 vertical="center"/>
    </xf>
    <xf numFmtId="0" fontId="10" fillId="4" borderId="6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horizontal="left" vertical="center"/>
    </xf>
    <xf numFmtId="0" fontId="15" fillId="0" borderId="0" xfId="0" applyFont="1" applyFill="1" applyAlignment="1">
      <alignment vertical="top"/>
    </xf>
    <xf numFmtId="0" fontId="16" fillId="0" borderId="1" xfId="0" applyFont="1" applyBorder="1" applyAlignment="1">
      <alignment horizontal="right" vertical="center"/>
    </xf>
    <xf numFmtId="166" fontId="17" fillId="5" borderId="3" xfId="0" applyNumberFormat="1" applyFont="1" applyFill="1" applyBorder="1" applyAlignment="1">
      <alignment horizontal="right" vertical="center"/>
    </xf>
    <xf numFmtId="165" fontId="17" fillId="0" borderId="7" xfId="0" applyNumberFormat="1" applyFont="1" applyFill="1" applyBorder="1" applyAlignment="1">
      <alignment horizontal="center" vertical="center"/>
    </xf>
    <xf numFmtId="165" fontId="17" fillId="0" borderId="0" xfId="0" applyNumberFormat="1" applyFont="1" applyFill="1" applyBorder="1" applyAlignment="1">
      <alignment horizontal="center" vertical="center"/>
    </xf>
    <xf numFmtId="165" fontId="17" fillId="0" borderId="8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horizontal="center" vertical="center"/>
    </xf>
    <xf numFmtId="165" fontId="17" fillId="0" borderId="7" xfId="1" applyNumberFormat="1" applyFont="1" applyFill="1" applyBorder="1" applyAlignment="1">
      <alignment vertical="center"/>
    </xf>
    <xf numFmtId="165" fontId="17" fillId="0" borderId="2" xfId="0" applyNumberFormat="1" applyFont="1" applyFill="1" applyBorder="1" applyAlignment="1">
      <alignment vertical="center"/>
    </xf>
    <xf numFmtId="165" fontId="17" fillId="0" borderId="2" xfId="1" applyNumberFormat="1" applyFont="1" applyFill="1" applyBorder="1" applyAlignment="1">
      <alignment horizontal="right" vertical="center"/>
    </xf>
    <xf numFmtId="165" fontId="18" fillId="0" borderId="0" xfId="0" applyNumberFormat="1" applyFont="1" applyFill="1" applyBorder="1" applyAlignment="1">
      <alignment horizontal="left" vertical="center"/>
    </xf>
    <xf numFmtId="165" fontId="17" fillId="0" borderId="3" xfId="1" applyNumberFormat="1" applyFont="1" applyFill="1" applyBorder="1" applyAlignment="1">
      <alignment horizontal="right" vertical="center"/>
    </xf>
    <xf numFmtId="165" fontId="17" fillId="0" borderId="2" xfId="0" applyNumberFormat="1" applyFont="1" applyFill="1" applyBorder="1" applyAlignment="1">
      <alignment horizontal="left" vertical="center"/>
    </xf>
    <xf numFmtId="0" fontId="17" fillId="6" borderId="1" xfId="0" applyFont="1" applyFill="1" applyBorder="1" applyAlignment="1">
      <alignment horizontal="left" vertical="center"/>
    </xf>
    <xf numFmtId="0" fontId="17" fillId="6" borderId="2" xfId="0" applyFont="1" applyFill="1" applyBorder="1" applyAlignment="1">
      <alignment horizontal="left" vertical="center"/>
    </xf>
    <xf numFmtId="0" fontId="17" fillId="6" borderId="3" xfId="0" applyFont="1" applyFill="1" applyBorder="1" applyAlignment="1">
      <alignment horizontal="left" vertical="center"/>
    </xf>
    <xf numFmtId="0" fontId="15" fillId="0" borderId="0" xfId="0" applyFont="1" applyFill="1"/>
    <xf numFmtId="0" fontId="16" fillId="0" borderId="7" xfId="0" applyFont="1" applyBorder="1" applyAlignment="1">
      <alignment horizontal="right" vertical="center"/>
    </xf>
    <xf numFmtId="166" fontId="17" fillId="5" borderId="8" xfId="0" applyNumberFormat="1" applyFont="1" applyFill="1" applyBorder="1" applyAlignment="1">
      <alignment horizontal="right" vertical="center"/>
    </xf>
    <xf numFmtId="165" fontId="17" fillId="0" borderId="0" xfId="0" applyNumberFormat="1" applyFont="1" applyFill="1" applyBorder="1" applyAlignment="1">
      <alignment horizontal="center" vertical="center"/>
    </xf>
    <xf numFmtId="165" fontId="17" fillId="0" borderId="8" xfId="0" applyNumberFormat="1" applyFont="1" applyFill="1" applyBorder="1" applyAlignment="1">
      <alignment horizontal="center" vertical="center"/>
    </xf>
    <xf numFmtId="165" fontId="17" fillId="0" borderId="0" xfId="0" applyNumberFormat="1" applyFont="1" applyFill="1" applyBorder="1" applyAlignment="1">
      <alignment vertical="center"/>
    </xf>
    <xf numFmtId="165" fontId="17" fillId="0" borderId="8" xfId="1" applyNumberFormat="1" applyFont="1" applyFill="1" applyBorder="1" applyAlignment="1">
      <alignment vertical="center"/>
    </xf>
    <xf numFmtId="165" fontId="17" fillId="0" borderId="0" xfId="0" applyNumberFormat="1" applyFont="1" applyFill="1" applyBorder="1" applyAlignment="1">
      <alignment horizontal="left" vertical="center"/>
    </xf>
    <xf numFmtId="0" fontId="17" fillId="6" borderId="7" xfId="0" applyFont="1" applyFill="1" applyBorder="1" applyAlignment="1">
      <alignment horizontal="left" vertical="center"/>
    </xf>
    <xf numFmtId="0" fontId="17" fillId="6" borderId="0" xfId="0" applyFont="1" applyFill="1" applyBorder="1" applyAlignment="1">
      <alignment horizontal="left" vertical="center"/>
    </xf>
    <xf numFmtId="0" fontId="17" fillId="6" borderId="8" xfId="0" applyFont="1" applyFill="1" applyBorder="1" applyAlignment="1">
      <alignment horizontal="left" vertical="center"/>
    </xf>
    <xf numFmtId="166" fontId="10" fillId="5" borderId="1" xfId="0" applyNumberFormat="1" applyFont="1" applyFill="1" applyBorder="1" applyAlignment="1">
      <alignment horizontal="right" vertical="center"/>
    </xf>
    <xf numFmtId="166" fontId="10" fillId="5" borderId="3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center" vertical="center"/>
    </xf>
    <xf numFmtId="165" fontId="10" fillId="0" borderId="3" xfId="0" applyNumberFormat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center" vertical="center"/>
    </xf>
    <xf numFmtId="165" fontId="10" fillId="0" borderId="3" xfId="0" applyNumberFormat="1" applyFont="1" applyFill="1" applyBorder="1" applyAlignment="1">
      <alignment horizontal="center" vertical="center"/>
    </xf>
    <xf numFmtId="165" fontId="10" fillId="0" borderId="1" xfId="1" applyNumberFormat="1" applyFont="1" applyFill="1" applyBorder="1" applyAlignment="1">
      <alignment vertical="center"/>
    </xf>
    <xf numFmtId="165" fontId="10" fillId="0" borderId="2" xfId="0" applyNumberFormat="1" applyFont="1" applyFill="1" applyBorder="1" applyAlignment="1">
      <alignment vertical="center"/>
    </xf>
    <xf numFmtId="165" fontId="10" fillId="0" borderId="2" xfId="0" applyNumberFormat="1" applyFont="1" applyFill="1" applyBorder="1" applyAlignment="1">
      <alignment horizontal="right" vertical="center"/>
    </xf>
    <xf numFmtId="165" fontId="10" fillId="0" borderId="3" xfId="0" applyNumberFormat="1" applyFont="1" applyFill="1" applyBorder="1" applyAlignment="1">
      <alignment horizontal="right" vertical="center"/>
    </xf>
    <xf numFmtId="165" fontId="10" fillId="0" borderId="2" xfId="0" applyNumberFormat="1" applyFont="1" applyFill="1" applyBorder="1" applyAlignment="1">
      <alignment horizontal="left" vertical="center"/>
    </xf>
    <xf numFmtId="0" fontId="17" fillId="5" borderId="8" xfId="0" applyFont="1" applyFill="1" applyBorder="1" applyAlignment="1">
      <alignment horizontal="right" vertical="center"/>
    </xf>
    <xf numFmtId="165" fontId="18" fillId="0" borderId="0" xfId="0" applyNumberFormat="1" applyFont="1" applyFill="1" applyBorder="1" applyAlignment="1">
      <alignment vertical="center"/>
    </xf>
    <xf numFmtId="165" fontId="17" fillId="0" borderId="0" xfId="1" applyNumberFormat="1" applyFont="1" applyFill="1" applyBorder="1" applyAlignment="1">
      <alignment horizontal="right" vertical="center"/>
    </xf>
    <xf numFmtId="165" fontId="17" fillId="0" borderId="8" xfId="1" applyNumberFormat="1" applyFont="1" applyFill="1" applyBorder="1" applyAlignment="1">
      <alignment horizontal="right" vertical="center"/>
    </xf>
    <xf numFmtId="0" fontId="15" fillId="0" borderId="2" xfId="0" applyFont="1" applyFill="1" applyBorder="1"/>
    <xf numFmtId="0" fontId="10" fillId="5" borderId="1" xfId="0" applyFont="1" applyFill="1" applyBorder="1" applyAlignment="1">
      <alignment horizontal="right" vertical="center"/>
    </xf>
    <xf numFmtId="0" fontId="10" fillId="5" borderId="3" xfId="0" applyFont="1" applyFill="1" applyBorder="1" applyAlignment="1">
      <alignment horizontal="right" vertical="center"/>
    </xf>
    <xf numFmtId="165" fontId="14" fillId="0" borderId="1" xfId="0" applyNumberFormat="1" applyFont="1" applyFill="1" applyBorder="1" applyAlignment="1">
      <alignment horizontal="center" vertical="center"/>
    </xf>
    <xf numFmtId="165" fontId="19" fillId="0" borderId="2" xfId="0" applyNumberFormat="1" applyFont="1" applyFill="1" applyBorder="1" applyAlignment="1">
      <alignment horizontal="center" vertical="center"/>
    </xf>
    <xf numFmtId="165" fontId="14" fillId="0" borderId="3" xfId="0" applyNumberFormat="1" applyFont="1" applyFill="1" applyBorder="1" applyAlignment="1">
      <alignment horizontal="center" vertical="center"/>
    </xf>
    <xf numFmtId="165" fontId="14" fillId="0" borderId="2" xfId="0" applyNumberFormat="1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horizontal="center" vertical="center"/>
    </xf>
    <xf numFmtId="165" fontId="14" fillId="0" borderId="2" xfId="0" applyNumberFormat="1" applyFont="1" applyFill="1" applyBorder="1" applyAlignment="1">
      <alignment horizontal="center" vertical="center"/>
    </xf>
    <xf numFmtId="165" fontId="14" fillId="0" borderId="3" xfId="0" applyNumberFormat="1" applyFont="1" applyFill="1" applyBorder="1" applyAlignment="1">
      <alignment horizontal="center" vertical="center"/>
    </xf>
    <xf numFmtId="165" fontId="10" fillId="0" borderId="2" xfId="1" applyNumberFormat="1" applyFont="1" applyFill="1" applyBorder="1" applyAlignment="1">
      <alignment vertical="center"/>
    </xf>
    <xf numFmtId="165" fontId="10" fillId="0" borderId="3" xfId="1" applyNumberFormat="1" applyFont="1" applyFill="1" applyBorder="1" applyAlignment="1">
      <alignment vertical="center"/>
    </xf>
    <xf numFmtId="0" fontId="2" fillId="0" borderId="0" xfId="0" applyFont="1" applyFill="1"/>
    <xf numFmtId="0" fontId="10" fillId="4" borderId="7" xfId="0" applyFont="1" applyFill="1" applyBorder="1" applyAlignment="1">
      <alignment horizontal="right" vertical="center"/>
    </xf>
    <xf numFmtId="0" fontId="10" fillId="4" borderId="8" xfId="0" applyFont="1" applyFill="1" applyBorder="1" applyAlignment="1">
      <alignment horizontal="right" vertical="center"/>
    </xf>
    <xf numFmtId="165" fontId="14" fillId="4" borderId="7" xfId="0" applyNumberFormat="1" applyFont="1" applyFill="1" applyBorder="1" applyAlignment="1">
      <alignment horizontal="center" vertical="center"/>
    </xf>
    <xf numFmtId="165" fontId="14" fillId="4" borderId="0" xfId="0" applyNumberFormat="1" applyFont="1" applyFill="1" applyBorder="1" applyAlignment="1">
      <alignment horizontal="center" vertical="center"/>
    </xf>
    <xf numFmtId="165" fontId="14" fillId="4" borderId="8" xfId="0" applyNumberFormat="1" applyFont="1" applyFill="1" applyBorder="1" applyAlignment="1">
      <alignment horizontal="center" vertical="center"/>
    </xf>
    <xf numFmtId="165" fontId="10" fillId="4" borderId="0" xfId="0" applyNumberFormat="1" applyFont="1" applyFill="1" applyBorder="1" applyAlignment="1">
      <alignment horizontal="center" vertical="center"/>
    </xf>
    <xf numFmtId="165" fontId="10" fillId="4" borderId="7" xfId="0" applyNumberFormat="1" applyFont="1" applyFill="1" applyBorder="1" applyAlignment="1">
      <alignment horizontal="center" vertical="center"/>
    </xf>
    <xf numFmtId="165" fontId="10" fillId="4" borderId="8" xfId="0" applyNumberFormat="1" applyFont="1" applyFill="1" applyBorder="1" applyAlignment="1">
      <alignment horizontal="center" vertical="center"/>
    </xf>
    <xf numFmtId="165" fontId="10" fillId="4" borderId="7" xfId="1" applyNumberFormat="1" applyFont="1" applyFill="1" applyBorder="1" applyAlignment="1">
      <alignment vertical="center"/>
    </xf>
    <xf numFmtId="165" fontId="10" fillId="4" borderId="0" xfId="0" applyNumberFormat="1" applyFont="1" applyFill="1" applyBorder="1" applyAlignment="1">
      <alignment vertical="center"/>
    </xf>
    <xf numFmtId="165" fontId="10" fillId="4" borderId="0" xfId="1" applyNumberFormat="1" applyFont="1" applyFill="1" applyBorder="1" applyAlignment="1">
      <alignment vertical="center"/>
    </xf>
    <xf numFmtId="165" fontId="10" fillId="4" borderId="0" xfId="0" applyNumberFormat="1" applyFont="1" applyFill="1" applyBorder="1" applyAlignment="1">
      <alignment horizontal="left" vertical="center"/>
    </xf>
    <xf numFmtId="165" fontId="10" fillId="4" borderId="8" xfId="1" applyNumberFormat="1" applyFont="1" applyFill="1" applyBorder="1" applyAlignment="1">
      <alignment vertical="center"/>
    </xf>
    <xf numFmtId="0" fontId="10" fillId="4" borderId="7" xfId="0" applyFont="1" applyFill="1" applyBorder="1" applyAlignment="1">
      <alignment horizontal="left" vertical="center"/>
    </xf>
    <xf numFmtId="0" fontId="10" fillId="4" borderId="0" xfId="0" applyFont="1" applyFill="1" applyBorder="1" applyAlignment="1">
      <alignment horizontal="left" vertical="center"/>
    </xf>
    <xf numFmtId="0" fontId="10" fillId="4" borderId="8" xfId="0" applyFont="1" applyFill="1" applyBorder="1" applyAlignment="1">
      <alignment horizontal="left" vertical="center"/>
    </xf>
    <xf numFmtId="165" fontId="17" fillId="0" borderId="0" xfId="1" applyNumberFormat="1" applyFont="1" applyFill="1" applyBorder="1" applyAlignment="1">
      <alignment vertical="center"/>
    </xf>
    <xf numFmtId="0" fontId="17" fillId="6" borderId="7" xfId="0" applyFont="1" applyFill="1" applyBorder="1" applyAlignment="1">
      <alignment horizontal="left" vertical="center"/>
    </xf>
    <xf numFmtId="0" fontId="17" fillId="6" borderId="0" xfId="0" applyFont="1" applyFill="1" applyBorder="1" applyAlignment="1">
      <alignment horizontal="left" vertical="center"/>
    </xf>
    <xf numFmtId="0" fontId="17" fillId="6" borderId="8" xfId="0" applyFont="1" applyFill="1" applyBorder="1" applyAlignment="1">
      <alignment horizontal="left" vertical="center"/>
    </xf>
    <xf numFmtId="0" fontId="17" fillId="6" borderId="7" xfId="0" applyFont="1" applyFill="1" applyBorder="1" applyAlignment="1">
      <alignment vertical="center"/>
    </xf>
    <xf numFmtId="0" fontId="17" fillId="6" borderId="0" xfId="0" applyFont="1" applyFill="1" applyBorder="1" applyAlignment="1">
      <alignment vertical="center"/>
    </xf>
    <xf numFmtId="0" fontId="17" fillId="6" borderId="8" xfId="0" applyFont="1" applyFill="1" applyBorder="1" applyAlignment="1">
      <alignment vertical="center"/>
    </xf>
    <xf numFmtId="0" fontId="2" fillId="0" borderId="2" xfId="0" applyFont="1" applyFill="1" applyBorder="1"/>
    <xf numFmtId="0" fontId="2" fillId="0" borderId="0" xfId="0" applyFont="1" applyFill="1" applyAlignment="1">
      <alignment vertical="center"/>
    </xf>
    <xf numFmtId="0" fontId="17" fillId="5" borderId="7" xfId="0" applyFont="1" applyFill="1" applyBorder="1" applyAlignment="1">
      <alignment horizontal="right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7" fillId="0" borderId="1" xfId="1" applyNumberFormat="1" applyFont="1" applyFill="1" applyBorder="1" applyAlignment="1">
      <alignment vertical="center"/>
    </xf>
    <xf numFmtId="165" fontId="18" fillId="0" borderId="2" xfId="0" applyNumberFormat="1" applyFont="1" applyFill="1" applyBorder="1" applyAlignment="1">
      <alignment horizontal="left" vertical="center"/>
    </xf>
    <xf numFmtId="165" fontId="17" fillId="0" borderId="2" xfId="1" applyNumberFormat="1" applyFont="1" applyFill="1" applyBorder="1" applyAlignment="1">
      <alignment vertical="center"/>
    </xf>
    <xf numFmtId="165" fontId="17" fillId="0" borderId="3" xfId="1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5" fontId="0" fillId="0" borderId="0" xfId="0" applyNumberFormat="1" applyFont="1" applyFill="1" applyAlignment="1">
      <alignment horizontal="center" vertical="center"/>
    </xf>
    <xf numFmtId="165" fontId="20" fillId="0" borderId="0" xfId="0" applyNumberFormat="1" applyFont="1" applyFill="1" applyBorder="1" applyAlignment="1">
      <alignment horizontal="center" vertical="center"/>
    </xf>
    <xf numFmtId="165" fontId="21" fillId="0" borderId="0" xfId="0" applyNumberFormat="1" applyFont="1" applyFill="1" applyBorder="1" applyAlignment="1">
      <alignment horizontal="left" vertical="center"/>
    </xf>
    <xf numFmtId="165" fontId="14" fillId="4" borderId="0" xfId="0" applyNumberFormat="1" applyFont="1" applyFill="1" applyBorder="1" applyAlignment="1">
      <alignment horizontal="center" vertical="center"/>
    </xf>
    <xf numFmtId="165" fontId="14" fillId="4" borderId="8" xfId="0" applyNumberFormat="1" applyFont="1" applyFill="1" applyBorder="1" applyAlignment="1">
      <alignment horizontal="center" vertical="center"/>
    </xf>
    <xf numFmtId="165" fontId="10" fillId="4" borderId="0" xfId="0" applyNumberFormat="1" applyFont="1" applyFill="1" applyBorder="1" applyAlignment="1">
      <alignment horizontal="right" vertical="center"/>
    </xf>
    <xf numFmtId="165" fontId="10" fillId="4" borderId="8" xfId="0" applyNumberFormat="1" applyFont="1" applyFill="1" applyBorder="1" applyAlignment="1">
      <alignment horizontal="right" vertical="center"/>
    </xf>
    <xf numFmtId="165" fontId="17" fillId="0" borderId="7" xfId="0" applyNumberFormat="1" applyFont="1" applyFill="1" applyBorder="1" applyAlignment="1">
      <alignment vertical="center"/>
    </xf>
    <xf numFmtId="165" fontId="17" fillId="0" borderId="8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/>
    </xf>
    <xf numFmtId="165" fontId="23" fillId="0" borderId="2" xfId="0" applyNumberFormat="1" applyFont="1" applyFill="1" applyBorder="1" applyAlignment="1">
      <alignment vertical="center"/>
    </xf>
    <xf numFmtId="165" fontId="10" fillId="0" borderId="3" xfId="0" applyNumberFormat="1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165" fontId="17" fillId="0" borderId="9" xfId="0" applyNumberFormat="1" applyFont="1" applyFill="1" applyBorder="1" applyAlignment="1">
      <alignment horizontal="center" vertical="center"/>
    </xf>
    <xf numFmtId="165" fontId="17" fillId="0" borderId="10" xfId="0" applyNumberFormat="1" applyFont="1" applyFill="1" applyBorder="1" applyAlignment="1">
      <alignment horizontal="center" vertical="center"/>
    </xf>
    <xf numFmtId="165" fontId="17" fillId="0" borderId="11" xfId="0" applyNumberFormat="1" applyFont="1" applyFill="1" applyBorder="1" applyAlignment="1">
      <alignment horizontal="center" vertical="center"/>
    </xf>
    <xf numFmtId="165" fontId="17" fillId="0" borderId="9" xfId="0" applyNumberFormat="1" applyFont="1" applyFill="1" applyBorder="1" applyAlignment="1">
      <alignment horizontal="center" vertical="center"/>
    </xf>
    <xf numFmtId="165" fontId="17" fillId="0" borderId="10" xfId="1" applyNumberFormat="1" applyFont="1" applyFill="1" applyBorder="1" applyAlignment="1">
      <alignment vertical="center"/>
    </xf>
    <xf numFmtId="165" fontId="18" fillId="0" borderId="9" xfId="0" applyNumberFormat="1" applyFont="1" applyFill="1" applyBorder="1" applyAlignment="1">
      <alignment vertical="center"/>
    </xf>
    <xf numFmtId="165" fontId="17" fillId="0" borderId="9" xfId="1" applyNumberFormat="1" applyFont="1" applyFill="1" applyBorder="1" applyAlignment="1">
      <alignment vertical="center"/>
    </xf>
    <xf numFmtId="165" fontId="17" fillId="0" borderId="9" xfId="0" applyNumberFormat="1" applyFont="1" applyFill="1" applyBorder="1" applyAlignment="1">
      <alignment horizontal="left" vertical="center"/>
    </xf>
    <xf numFmtId="165" fontId="17" fillId="0" borderId="9" xfId="0" applyNumberFormat="1" applyFont="1" applyFill="1" applyBorder="1" applyAlignment="1">
      <alignment vertical="center"/>
    </xf>
    <xf numFmtId="165" fontId="17" fillId="0" borderId="11" xfId="1" applyNumberFormat="1" applyFont="1" applyFill="1" applyBorder="1" applyAlignment="1">
      <alignment vertical="center"/>
    </xf>
    <xf numFmtId="0" fontId="17" fillId="0" borderId="10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11" xfId="0" applyFont="1" applyFill="1" applyBorder="1" applyAlignment="1">
      <alignment vertical="center"/>
    </xf>
    <xf numFmtId="0" fontId="10" fillId="5" borderId="7" xfId="0" applyFont="1" applyFill="1" applyBorder="1" applyAlignment="1">
      <alignment horizontal="right" vertical="center"/>
    </xf>
    <xf numFmtId="0" fontId="10" fillId="5" borderId="8" xfId="0" applyFont="1" applyFill="1" applyBorder="1" applyAlignment="1">
      <alignment horizontal="right" vertical="center"/>
    </xf>
    <xf numFmtId="165" fontId="10" fillId="0" borderId="7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 vertical="center"/>
    </xf>
    <xf numFmtId="165" fontId="10" fillId="0" borderId="8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 vertical="center"/>
    </xf>
    <xf numFmtId="165" fontId="10" fillId="0" borderId="8" xfId="0" applyNumberFormat="1" applyFont="1" applyFill="1" applyBorder="1" applyAlignment="1">
      <alignment horizontal="center" vertical="center"/>
    </xf>
    <xf numFmtId="165" fontId="10" fillId="0" borderId="7" xfId="1" applyNumberFormat="1" applyFont="1" applyFill="1" applyBorder="1" applyAlignment="1">
      <alignment vertical="center"/>
    </xf>
    <xf numFmtId="165" fontId="10" fillId="0" borderId="8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right" vertical="center"/>
    </xf>
    <xf numFmtId="0" fontId="10" fillId="4" borderId="10" xfId="0" applyFont="1" applyFill="1" applyBorder="1" applyAlignment="1">
      <alignment horizontal="right" vertical="center"/>
    </xf>
    <xf numFmtId="0" fontId="10" fillId="4" borderId="11" xfId="0" applyFont="1" applyFill="1" applyBorder="1" applyAlignment="1">
      <alignment horizontal="right" vertical="center"/>
    </xf>
    <xf numFmtId="165" fontId="14" fillId="7" borderId="10" xfId="0" applyNumberFormat="1" applyFont="1" applyFill="1" applyBorder="1" applyAlignment="1">
      <alignment horizontal="center" vertical="center"/>
    </xf>
    <xf numFmtId="165" fontId="14" fillId="7" borderId="9" xfId="0" applyNumberFormat="1" applyFont="1" applyFill="1" applyBorder="1" applyAlignment="1">
      <alignment horizontal="center" vertical="center"/>
    </xf>
    <xf numFmtId="165" fontId="14" fillId="7" borderId="11" xfId="0" applyNumberFormat="1" applyFont="1" applyFill="1" applyBorder="1" applyAlignment="1">
      <alignment horizontal="center" vertical="center"/>
    </xf>
    <xf numFmtId="165" fontId="14" fillId="7" borderId="9" xfId="0" applyNumberFormat="1" applyFont="1" applyFill="1" applyBorder="1" applyAlignment="1">
      <alignment vertical="center"/>
    </xf>
    <xf numFmtId="165" fontId="14" fillId="7" borderId="11" xfId="0" applyNumberFormat="1" applyFont="1" applyFill="1" applyBorder="1" applyAlignment="1">
      <alignment horizontal="right" vertical="center"/>
    </xf>
    <xf numFmtId="165" fontId="14" fillId="7" borderId="9" xfId="0" applyNumberFormat="1" applyFont="1" applyFill="1" applyBorder="1" applyAlignment="1">
      <alignment horizontal="right" vertical="center"/>
    </xf>
    <xf numFmtId="165" fontId="14" fillId="7" borderId="10" xfId="0" applyNumberFormat="1" applyFont="1" applyFill="1" applyBorder="1" applyAlignment="1">
      <alignment horizontal="center"/>
    </xf>
    <xf numFmtId="165" fontId="14" fillId="7" borderId="9" xfId="0" applyNumberFormat="1" applyFont="1" applyFill="1" applyBorder="1" applyAlignment="1">
      <alignment horizontal="center"/>
    </xf>
    <xf numFmtId="165" fontId="10" fillId="4" borderId="9" xfId="0" applyNumberFormat="1" applyFont="1" applyFill="1" applyBorder="1" applyAlignment="1">
      <alignment horizontal="center"/>
    </xf>
    <xf numFmtId="165" fontId="10" fillId="4" borderId="11" xfId="0" applyNumberFormat="1" applyFont="1" applyFill="1" applyBorder="1" applyAlignment="1">
      <alignment horizontal="center"/>
    </xf>
    <xf numFmtId="165" fontId="10" fillId="7" borderId="9" xfId="0" applyNumberFormat="1" applyFont="1" applyFill="1" applyBorder="1" applyAlignment="1">
      <alignment horizontal="center"/>
    </xf>
    <xf numFmtId="165" fontId="10" fillId="4" borderId="11" xfId="0" applyNumberFormat="1" applyFont="1" applyFill="1" applyBorder="1" applyAlignment="1">
      <alignment horizontal="center"/>
    </xf>
    <xf numFmtId="165" fontId="10" fillId="4" borderId="10" xfId="1" applyNumberFormat="1" applyFont="1" applyFill="1" applyBorder="1" applyAlignment="1">
      <alignment vertical="center"/>
    </xf>
    <xf numFmtId="165" fontId="18" fillId="4" borderId="0" xfId="0" applyNumberFormat="1" applyFont="1" applyFill="1" applyBorder="1" applyAlignment="1">
      <alignment vertical="center"/>
    </xf>
    <xf numFmtId="165" fontId="17" fillId="4" borderId="0" xfId="0" applyNumberFormat="1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left" vertical="center"/>
    </xf>
    <xf numFmtId="0" fontId="10" fillId="4" borderId="9" xfId="0" applyFont="1" applyFill="1" applyBorder="1" applyAlignment="1">
      <alignment horizontal="left" vertical="center"/>
    </xf>
    <xf numFmtId="0" fontId="10" fillId="4" borderId="11" xfId="0" applyFont="1" applyFill="1" applyBorder="1" applyAlignment="1">
      <alignment horizontal="left" vertical="center"/>
    </xf>
    <xf numFmtId="0" fontId="0" fillId="0" borderId="0" xfId="0" applyFont="1" applyAlignment="1">
      <alignment vertical="top"/>
    </xf>
    <xf numFmtId="0" fontId="10" fillId="8" borderId="7" xfId="0" applyFont="1" applyFill="1" applyBorder="1" applyAlignment="1">
      <alignment horizontal="center"/>
    </xf>
    <xf numFmtId="0" fontId="10" fillId="8" borderId="0" xfId="0" applyFont="1" applyFill="1" applyBorder="1" applyAlignment="1">
      <alignment horizontal="center" vertical="top"/>
    </xf>
    <xf numFmtId="0" fontId="10" fillId="8" borderId="8" xfId="0" applyFont="1" applyFill="1" applyBorder="1" applyAlignment="1">
      <alignment horizontal="center"/>
    </xf>
    <xf numFmtId="0" fontId="10" fillId="8" borderId="0" xfId="0" applyFont="1" applyFill="1" applyBorder="1" applyAlignment="1">
      <alignment horizontal="center"/>
    </xf>
    <xf numFmtId="0" fontId="10" fillId="8" borderId="1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 vertical="top"/>
    </xf>
    <xf numFmtId="0" fontId="10" fillId="8" borderId="2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0" borderId="1" xfId="1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vertical="top"/>
    </xf>
    <xf numFmtId="0" fontId="10" fillId="3" borderId="2" xfId="0" applyNumberFormat="1" applyFont="1" applyFill="1" applyBorder="1" applyAlignment="1">
      <alignment horizontal="center" vertical="top"/>
    </xf>
    <xf numFmtId="0" fontId="10" fillId="3" borderId="2" xfId="1" applyNumberFormat="1" applyFont="1" applyFill="1" applyBorder="1" applyAlignment="1">
      <alignment horizontal="center" vertical="center"/>
    </xf>
    <xf numFmtId="0" fontId="10" fillId="3" borderId="3" xfId="1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 vertical="center"/>
    </xf>
    <xf numFmtId="0" fontId="10" fillId="6" borderId="3" xfId="0" applyFont="1" applyFill="1" applyBorder="1" applyAlignment="1">
      <alignment horizontal="left" vertical="center"/>
    </xf>
    <xf numFmtId="0" fontId="0" fillId="0" borderId="0" xfId="0" applyFont="1" applyAlignment="1"/>
    <xf numFmtId="0" fontId="10" fillId="8" borderId="10" xfId="0" applyFont="1" applyFill="1" applyBorder="1" applyAlignment="1">
      <alignment horizontal="center"/>
    </xf>
    <xf numFmtId="0" fontId="10" fillId="8" borderId="9" xfId="0" applyFont="1" applyFill="1" applyBorder="1" applyAlignment="1">
      <alignment horizontal="center"/>
    </xf>
    <xf numFmtId="0" fontId="10" fillId="8" borderId="11" xfId="0" applyFont="1" applyFill="1" applyBorder="1" applyAlignment="1">
      <alignment horizontal="center"/>
    </xf>
    <xf numFmtId="0" fontId="10" fillId="8" borderId="9" xfId="0" applyFont="1" applyFill="1" applyBorder="1" applyAlignment="1">
      <alignment horizontal="center"/>
    </xf>
    <xf numFmtId="0" fontId="10" fillId="0" borderId="10" xfId="1" applyNumberFormat="1" applyFont="1" applyFill="1" applyBorder="1" applyAlignment="1">
      <alignment horizontal="center" vertical="center"/>
    </xf>
    <xf numFmtId="0" fontId="10" fillId="3" borderId="9" xfId="0" applyFont="1" applyFill="1" applyBorder="1" applyAlignment="1"/>
    <xf numFmtId="0" fontId="10" fillId="3" borderId="9" xfId="0" applyNumberFormat="1" applyFont="1" applyFill="1" applyBorder="1" applyAlignment="1">
      <alignment horizontal="center"/>
    </xf>
    <xf numFmtId="0" fontId="10" fillId="3" borderId="9" xfId="1" applyNumberFormat="1" applyFont="1" applyFill="1" applyBorder="1" applyAlignment="1">
      <alignment horizontal="center" vertical="center"/>
    </xf>
    <xf numFmtId="0" fontId="10" fillId="3" borderId="11" xfId="1" applyNumberFormat="1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left" vertical="center"/>
    </xf>
    <xf numFmtId="0" fontId="10" fillId="6" borderId="0" xfId="0" applyFont="1" applyFill="1" applyBorder="1" applyAlignment="1">
      <alignment horizontal="left" vertical="center"/>
    </xf>
    <xf numFmtId="0" fontId="10" fillId="6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1" xfId="0" applyFont="1" applyFill="1" applyBorder="1" applyAlignment="1">
      <alignment horizontal="right" vertical="center"/>
    </xf>
    <xf numFmtId="0" fontId="10" fillId="8" borderId="4" xfId="0" applyFont="1" applyFill="1" applyBorder="1" applyAlignment="1">
      <alignment horizontal="center"/>
    </xf>
    <xf numFmtId="0" fontId="10" fillId="8" borderId="6" xfId="0" applyFont="1" applyFill="1" applyBorder="1" applyAlignment="1">
      <alignment horizontal="center"/>
    </xf>
    <xf numFmtId="0" fontId="10" fillId="8" borderId="5" xfId="0" applyFont="1" applyFill="1" applyBorder="1" applyAlignment="1">
      <alignment horizontal="center"/>
    </xf>
    <xf numFmtId="0" fontId="10" fillId="3" borderId="4" xfId="1" applyNumberFormat="1" applyFont="1" applyFill="1" applyBorder="1" applyAlignment="1">
      <alignment horizontal="center" vertical="center"/>
    </xf>
    <xf numFmtId="0" fontId="10" fillId="3" borderId="6" xfId="1" applyNumberFormat="1" applyFont="1" applyFill="1" applyBorder="1" applyAlignment="1">
      <alignment horizontal="center" vertical="center"/>
    </xf>
    <xf numFmtId="0" fontId="10" fillId="3" borderId="5" xfId="1" applyNumberFormat="1" applyFont="1" applyFill="1" applyBorder="1" applyAlignment="1">
      <alignment horizontal="center" vertical="center"/>
    </xf>
    <xf numFmtId="0" fontId="10" fillId="6" borderId="10" xfId="0" applyFont="1" applyFill="1" applyBorder="1" applyAlignment="1">
      <alignment horizontal="left" vertical="center"/>
    </xf>
    <xf numFmtId="0" fontId="10" fillId="6" borderId="9" xfId="0" applyFont="1" applyFill="1" applyBorder="1" applyAlignment="1">
      <alignment horizontal="left" vertical="center"/>
    </xf>
    <xf numFmtId="0" fontId="10" fillId="6" borderId="11" xfId="0" applyFont="1" applyFill="1" applyBorder="1" applyAlignment="1">
      <alignment horizontal="left" vertical="center"/>
    </xf>
    <xf numFmtId="0" fontId="24" fillId="0" borderId="0" xfId="0" applyFont="1" applyAlignment="1">
      <alignment horizontal="right" vertical="center"/>
    </xf>
    <xf numFmtId="0" fontId="24" fillId="0" borderId="0" xfId="0" applyNumberFormat="1" applyFont="1" applyAlignment="1">
      <alignment vertical="center"/>
    </xf>
    <xf numFmtId="0" fontId="24" fillId="0" borderId="0" xfId="0" applyNumberFormat="1" applyFont="1" applyBorder="1" applyAlignment="1">
      <alignment horizontal="center" vertical="center"/>
    </xf>
    <xf numFmtId="0" fontId="24" fillId="0" borderId="0" xfId="0" applyNumberFormat="1" applyFont="1" applyAlignment="1">
      <alignment horizontal="left" vertical="center"/>
    </xf>
    <xf numFmtId="0" fontId="24" fillId="0" borderId="0" xfId="0" applyNumberFormat="1" applyFont="1" applyFill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1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vertical="top"/>
    </xf>
    <xf numFmtId="0" fontId="26" fillId="0" borderId="0" xfId="0" applyFont="1" applyAlignment="1">
      <alignment horizontal="right" vertical="top"/>
    </xf>
    <xf numFmtId="0" fontId="26" fillId="0" borderId="0" xfId="0" applyFont="1" applyAlignment="1">
      <alignment horizontal="left" vertical="top"/>
    </xf>
    <xf numFmtId="165" fontId="10" fillId="0" borderId="7" xfId="0" applyNumberFormat="1" applyFont="1" applyFill="1" applyBorder="1" applyAlignment="1">
      <alignment horizontal="center"/>
    </xf>
    <xf numFmtId="0" fontId="28" fillId="0" borderId="0" xfId="0" applyFont="1" applyAlignment="1">
      <alignment horizontal="left" vertical="top"/>
    </xf>
    <xf numFmtId="168" fontId="28" fillId="0" borderId="0" xfId="0" applyNumberFormat="1" applyFont="1" applyFill="1" applyAlignment="1">
      <alignment horizontal="left" vertical="top"/>
    </xf>
    <xf numFmtId="0" fontId="29" fillId="0" borderId="0" xfId="0" applyFont="1" applyAlignment="1">
      <alignment horizontal="left" vertical="top"/>
    </xf>
    <xf numFmtId="0" fontId="29" fillId="0" borderId="0" xfId="0" applyFont="1" applyAlignment="1">
      <alignment horizontal="center" vertical="top"/>
    </xf>
    <xf numFmtId="0" fontId="25" fillId="0" borderId="0" xfId="0" applyFont="1"/>
    <xf numFmtId="0" fontId="26" fillId="0" borderId="0" xfId="0" applyFont="1" applyAlignment="1">
      <alignment horizontal="right"/>
    </xf>
    <xf numFmtId="0" fontId="26" fillId="0" borderId="0" xfId="0" applyNumberFormat="1" applyFont="1" applyAlignment="1"/>
    <xf numFmtId="0" fontId="26" fillId="0" borderId="0" xfId="0" applyNumberFormat="1" applyFont="1" applyBorder="1" applyAlignment="1">
      <alignment horizontal="center"/>
    </xf>
    <xf numFmtId="0" fontId="26" fillId="0" borderId="0" xfId="0" applyNumberFormat="1" applyFont="1" applyAlignment="1">
      <alignment horizontal="left"/>
    </xf>
    <xf numFmtId="0" fontId="28" fillId="0" borderId="0" xfId="0" applyNumberFormat="1" applyFont="1" applyAlignment="1">
      <alignment horizontal="center"/>
    </xf>
    <xf numFmtId="0" fontId="28" fillId="0" borderId="0" xfId="0" applyNumberFormat="1" applyFont="1" applyAlignment="1"/>
    <xf numFmtId="0" fontId="28" fillId="0" borderId="0" xfId="0" applyNumberFormat="1" applyFont="1" applyFill="1" applyBorder="1" applyAlignment="1"/>
    <xf numFmtId="0" fontId="28" fillId="0" borderId="0" xfId="0" applyFont="1" applyAlignment="1">
      <alignment horizontal="left"/>
    </xf>
    <xf numFmtId="0" fontId="28" fillId="0" borderId="0" xfId="0" applyNumberFormat="1" applyFont="1" applyBorder="1" applyAlignment="1"/>
    <xf numFmtId="0" fontId="28" fillId="0" borderId="0" xfId="0" applyFont="1" applyAlignment="1"/>
    <xf numFmtId="0" fontId="29" fillId="0" borderId="0" xfId="0" applyNumberFormat="1" applyFont="1" applyAlignment="1"/>
    <xf numFmtId="0" fontId="29" fillId="0" borderId="0" xfId="0" applyFont="1" applyAlignment="1"/>
    <xf numFmtId="0" fontId="29" fillId="0" borderId="0" xfId="1" applyNumberFormat="1" applyFont="1" applyAlignment="1"/>
    <xf numFmtId="0" fontId="29" fillId="0" borderId="0" xfId="0" applyFont="1" applyAlignment="1">
      <alignment horizontal="center"/>
    </xf>
    <xf numFmtId="0" fontId="29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59675</xdr:colOff>
      <xdr:row>56</xdr:row>
      <xdr:rowOff>23857</xdr:rowOff>
    </xdr:from>
    <xdr:to>
      <xdr:col>10</xdr:col>
      <xdr:colOff>607995</xdr:colOff>
      <xdr:row>66</xdr:row>
      <xdr:rowOff>155684</xdr:rowOff>
    </xdr:to>
    <xdr:sp macro="" textlink="">
      <xdr:nvSpPr>
        <xdr:cNvPr id="2" name="TextBox 1"/>
        <xdr:cNvSpPr txBox="1"/>
      </xdr:nvSpPr>
      <xdr:spPr>
        <a:xfrm>
          <a:off x="59675" y="9091657"/>
          <a:ext cx="6644320" cy="178917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Including electricity generated by the user (autoproduction) unless stated otherwise. </a:t>
          </a:r>
        </a:p>
        <a:p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(b) Preliminary data. </a:t>
          </a:r>
        </a:p>
        <a:p>
          <a:pPr>
            <a:lnSpc>
              <a:spcPts val="7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(c) Data from </a:t>
          </a:r>
          <a: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EU reference scenario</a:t>
          </a:r>
          <a:r>
            <a:rPr lang="en-GB" sz="800" b="0" i="0" u="none" strike="noStrike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and </a:t>
          </a: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ELIA</a:t>
          </a:r>
          <a:r>
            <a:rPr lang="en-GB" sz="800" b="0" i="0" u="none" strike="noStrike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studies.</a:t>
          </a: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endParaRPr kumimoji="0" lang="en-GB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GB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(d) For 2020, 2030 and 2040, evaluation from Terna-Snam scenarios, 2019</a:t>
          </a: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endParaRPr kumimoji="0" lang="en-GB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endParaRPr lang="en-GB" sz="800" b="0" i="0" u="none" strike="noStrike" baseline="0">
            <a:solidFill>
              <a:srgbClr val="FF0000"/>
            </a:solidFill>
            <a:latin typeface="Arial" pitchFamily="34" charset="0"/>
            <a:ea typeface="+mn-ea"/>
            <a:cs typeface="Arial" pitchFamily="34" charset="0"/>
          </a:endParaRPr>
        </a:p>
        <a:p>
          <a:pPr>
            <a:lnSpc>
              <a:spcPts val="700"/>
            </a:lnSpc>
          </a:pP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>
            <a:lnSpc>
              <a:spcPts val="7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* Secretariat estimate; N/A Not available. </a:t>
          </a:r>
        </a:p>
        <a:p>
          <a:pPr>
            <a:lnSpc>
              <a:spcPts val="700"/>
            </a:lnSpc>
          </a:pP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12</xdr:col>
      <xdr:colOff>335425</xdr:colOff>
      <xdr:row>56</xdr:row>
      <xdr:rowOff>2998</xdr:rowOff>
    </xdr:from>
    <xdr:to>
      <xdr:col>19</xdr:col>
      <xdr:colOff>866028</xdr:colOff>
      <xdr:row>66</xdr:row>
      <xdr:rowOff>156495</xdr:rowOff>
    </xdr:to>
    <xdr:sp macro="" textlink="">
      <xdr:nvSpPr>
        <xdr:cNvPr id="3" name="TextBox 2"/>
        <xdr:cNvSpPr txBox="1"/>
      </xdr:nvSpPr>
      <xdr:spPr>
        <a:xfrm>
          <a:off x="7650625" y="9070798"/>
          <a:ext cx="4540628" cy="181084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>
            <a:lnSpc>
              <a:spcPts val="7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(a) Y compris, sauf indication contraire, l’électricité produite par le consommateur (autoproduction). </a:t>
          </a:r>
        </a:p>
        <a:p>
          <a:pPr>
            <a:lnSpc>
              <a:spcPts val="7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(b) Données provisoires. </a:t>
          </a:r>
        </a:p>
        <a:p>
          <a:pPr>
            <a:lnSpc>
              <a:spcPts val="7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(c) Données issues du scénario de référence de l’UE et</a:t>
          </a:r>
          <a:r>
            <a:rPr lang="en-GB" sz="800" b="0" i="0" u="none" strike="noStrike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des études ELIA.</a:t>
          </a: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>
            <a:lnSpc>
              <a:spcPts val="7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(d) Pour 2020,</a:t>
          </a:r>
          <a:r>
            <a:rPr lang="en-GB" sz="800" b="0" i="0" u="none" strike="noStrike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2030</a:t>
          </a:r>
          <a:r>
            <a:rPr lang="en-GB" sz="800" b="0" i="0" u="none" strike="noStrike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et 2040</a:t>
          </a: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, évaluation de Terna-Snam</a:t>
          </a:r>
          <a:r>
            <a:rPr lang="en-GB" sz="800" b="0" i="0" u="none" strike="noStrike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, 2019</a:t>
          </a: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>
            <a:lnSpc>
              <a:spcPts val="700"/>
            </a:lnSpc>
          </a:pPr>
          <a:endParaRPr lang="en-GB" sz="800" b="0" i="0" u="none" strike="noStrike">
            <a:solidFill>
              <a:srgbClr val="FF0000"/>
            </a:solidFill>
            <a:latin typeface="Arial" pitchFamily="34" charset="0"/>
            <a:ea typeface="+mn-ea"/>
            <a:cs typeface="Arial" pitchFamily="34" charset="0"/>
          </a:endParaRPr>
        </a:p>
        <a:p>
          <a:pPr>
            <a:lnSpc>
              <a:spcPts val="700"/>
            </a:lnSpc>
          </a:pPr>
          <a:r>
            <a:rPr lang="en-GB" sz="800" b="0" i="0" u="none" strike="noStrike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* Estimation du Secrétariat ; N/A Non disponible. </a:t>
          </a:r>
        </a:p>
        <a:p>
          <a:pPr>
            <a:lnSpc>
              <a:spcPts val="700"/>
            </a:lnSpc>
          </a:pPr>
          <a:endParaRPr lang="en-GB" sz="800" b="0" i="0" u="none" strike="noStrike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19"/>
  <sheetViews>
    <sheetView tabSelected="1" zoomScale="55" zoomScaleNormal="55" workbookViewId="0">
      <pane xSplit="3" ySplit="6" topLeftCell="D10" activePane="bottomRight" state="frozen"/>
      <selection pane="topRight" activeCell="D1" sqref="D1"/>
      <selection pane="bottomLeft" activeCell="A7" sqref="A7"/>
      <selection pane="bottomRight" activeCell="AE45" sqref="AE45:AF45"/>
    </sheetView>
  </sheetViews>
  <sheetFormatPr defaultRowHeight="14.45" customHeight="1"/>
  <cols>
    <col min="1" max="1" width="2.28515625" style="12" customWidth="1"/>
    <col min="2" max="2" width="15.7109375" style="12" customWidth="1"/>
    <col min="3" max="3" width="11.5703125" style="11" customWidth="1"/>
    <col min="4" max="4" width="9.7109375" style="10" customWidth="1"/>
    <col min="5" max="5" width="3.140625" style="9" customWidth="1"/>
    <col min="6" max="6" width="9.85546875" style="2" bestFit="1" customWidth="1"/>
    <col min="7" max="7" width="3.140625" style="9" customWidth="1"/>
    <col min="8" max="8" width="11.28515625" style="8" bestFit="1" customWidth="1"/>
    <col min="9" max="9" width="9.7109375" style="2" customWidth="1"/>
    <col min="10" max="10" width="4.5703125" style="7" customWidth="1"/>
    <col min="11" max="11" width="8.85546875" style="2" customWidth="1"/>
    <col min="12" max="12" width="4.5703125" style="7" customWidth="1"/>
    <col min="13" max="13" width="6.7109375" style="6" bestFit="1" customWidth="1"/>
    <col min="14" max="14" width="15.140625" style="2" customWidth="1"/>
    <col min="15" max="15" width="13.85546875" style="4" customWidth="1"/>
    <col min="16" max="16" width="15" style="5" customWidth="1"/>
    <col min="17" max="17" width="7.7109375" style="2" customWidth="1"/>
    <col min="18" max="18" width="1.7109375" style="4" customWidth="1"/>
    <col min="19" max="19" width="10.42578125" style="2" customWidth="1"/>
    <col min="20" max="20" width="13.7109375" style="2" customWidth="1"/>
    <col min="21" max="21" width="17" style="3" customWidth="1"/>
    <col min="22" max="22" width="11.42578125" style="2" customWidth="1"/>
    <col min="23" max="23" width="15.28515625" style="1" customWidth="1"/>
    <col min="24" max="24" width="15.5703125" style="1" customWidth="1"/>
    <col min="25" max="25" width="14.5703125" style="1" customWidth="1"/>
    <col min="26" max="26" width="16.140625" style="1" customWidth="1"/>
    <col min="27" max="27" width="14" style="1" customWidth="1"/>
    <col min="28" max="28" width="13.7109375" style="1" customWidth="1"/>
    <col min="29" max="29" width="12.5703125" style="1" customWidth="1"/>
    <col min="30" max="30" width="14.28515625" style="1" customWidth="1"/>
    <col min="31" max="31" width="9.140625" style="1"/>
    <col min="32" max="32" width="14" style="1" customWidth="1"/>
    <col min="33" max="16384" width="9.140625" style="1"/>
  </cols>
  <sheetData>
    <row r="1" spans="1:32" s="306" customFormat="1" ht="14.45" customHeight="1">
      <c r="A1" s="321" t="s">
        <v>247</v>
      </c>
      <c r="B1" s="321"/>
      <c r="C1" s="320"/>
      <c r="D1" s="319"/>
      <c r="E1" s="318"/>
      <c r="F1" s="317"/>
      <c r="G1" s="316"/>
      <c r="H1" s="315"/>
      <c r="I1" s="312"/>
      <c r="J1" s="314"/>
      <c r="K1" s="312"/>
      <c r="L1" s="314"/>
      <c r="M1" s="313"/>
      <c r="N1" s="312"/>
      <c r="O1" s="311"/>
      <c r="Z1" s="310"/>
      <c r="AA1" s="308"/>
      <c r="AB1" s="308"/>
      <c r="AC1" s="309"/>
      <c r="AD1" s="308"/>
      <c r="AE1" s="308"/>
      <c r="AF1" s="307" t="s">
        <v>246</v>
      </c>
    </row>
    <row r="2" spans="1:32" s="298" customFormat="1" ht="15.75" customHeight="1">
      <c r="A2" s="304" t="s">
        <v>245</v>
      </c>
      <c r="B2" s="304"/>
      <c r="C2" s="305"/>
      <c r="D2" s="304"/>
      <c r="E2" s="304"/>
      <c r="F2" s="304"/>
      <c r="G2" s="302"/>
      <c r="H2" s="302"/>
      <c r="I2" s="302"/>
      <c r="J2" s="302"/>
      <c r="K2" s="302"/>
      <c r="L2" s="302"/>
      <c r="M2" s="303"/>
      <c r="N2" s="302"/>
      <c r="O2" s="302"/>
      <c r="P2" s="301"/>
      <c r="U2" s="301"/>
      <c r="Z2" s="300"/>
      <c r="AA2" s="300"/>
      <c r="AB2" s="300"/>
      <c r="AC2" s="300"/>
      <c r="AD2" s="300"/>
      <c r="AE2" s="300"/>
      <c r="AF2" s="299" t="s">
        <v>244</v>
      </c>
    </row>
    <row r="3" spans="1:32" s="276" customFormat="1" ht="19.5" customHeight="1">
      <c r="A3" s="295" t="s">
        <v>243</v>
      </c>
      <c r="B3" s="295"/>
      <c r="C3" s="297"/>
      <c r="D3" s="296"/>
      <c r="E3" s="295"/>
      <c r="F3" s="289"/>
      <c r="G3" s="295"/>
      <c r="H3" s="294"/>
      <c r="I3" s="289"/>
      <c r="J3" s="293"/>
      <c r="K3" s="289"/>
      <c r="L3" s="293"/>
      <c r="M3" s="292"/>
      <c r="Z3" s="291"/>
      <c r="AA3" s="289"/>
      <c r="AB3" s="289"/>
      <c r="AC3" s="290"/>
      <c r="AD3" s="289"/>
      <c r="AE3" s="289"/>
      <c r="AF3" s="288" t="s">
        <v>242</v>
      </c>
    </row>
    <row r="4" spans="1:32" s="276" customFormat="1" ht="14.45" customHeight="1">
      <c r="A4" s="287" t="s">
        <v>241</v>
      </c>
      <c r="B4" s="286"/>
      <c r="C4" s="285"/>
      <c r="D4" s="283">
        <v>2018</v>
      </c>
      <c r="E4" s="283"/>
      <c r="F4" s="283"/>
      <c r="G4" s="283"/>
      <c r="H4" s="283"/>
      <c r="I4" s="284">
        <v>2019</v>
      </c>
      <c r="J4" s="283"/>
      <c r="K4" s="283"/>
      <c r="L4" s="283"/>
      <c r="M4" s="282"/>
      <c r="N4" s="266">
        <v>2020</v>
      </c>
      <c r="O4" s="267"/>
      <c r="P4" s="264"/>
      <c r="Q4" s="281">
        <v>2025</v>
      </c>
      <c r="R4" s="280"/>
      <c r="S4" s="280"/>
      <c r="T4" s="280"/>
      <c r="U4" s="279"/>
      <c r="V4" s="266">
        <v>2030</v>
      </c>
      <c r="W4" s="267"/>
      <c r="X4" s="264"/>
      <c r="Y4" s="266">
        <v>2035</v>
      </c>
      <c r="Z4" s="267"/>
      <c r="AA4" s="267"/>
      <c r="AB4" s="266">
        <v>2040</v>
      </c>
      <c r="AC4" s="267"/>
      <c r="AD4" s="264"/>
      <c r="AE4" s="278" t="s">
        <v>240</v>
      </c>
      <c r="AF4" s="277"/>
    </row>
    <row r="5" spans="1:32" s="263" customFormat="1" ht="14.45" customHeight="1">
      <c r="A5" s="275"/>
      <c r="B5" s="274"/>
      <c r="C5" s="273"/>
      <c r="D5" s="271" t="s">
        <v>239</v>
      </c>
      <c r="E5" s="271"/>
      <c r="F5" s="270" t="s">
        <v>238</v>
      </c>
      <c r="G5" s="270"/>
      <c r="H5" s="271" t="s">
        <v>237</v>
      </c>
      <c r="I5" s="272" t="s">
        <v>239</v>
      </c>
      <c r="J5" s="271"/>
      <c r="K5" s="270" t="s">
        <v>238</v>
      </c>
      <c r="L5" s="269"/>
      <c r="M5" s="268" t="s">
        <v>237</v>
      </c>
      <c r="N5" s="266" t="s">
        <v>239</v>
      </c>
      <c r="O5" s="265" t="s">
        <v>238</v>
      </c>
      <c r="P5" s="264" t="s">
        <v>237</v>
      </c>
      <c r="Q5" s="266" t="s">
        <v>239</v>
      </c>
      <c r="R5" s="267"/>
      <c r="S5" s="267"/>
      <c r="T5" s="265" t="s">
        <v>238</v>
      </c>
      <c r="U5" s="264" t="s">
        <v>237</v>
      </c>
      <c r="V5" s="266" t="s">
        <v>239</v>
      </c>
      <c r="W5" s="265" t="s">
        <v>238</v>
      </c>
      <c r="X5" s="264" t="s">
        <v>237</v>
      </c>
      <c r="Y5" s="266" t="s">
        <v>239</v>
      </c>
      <c r="Z5" s="265" t="s">
        <v>238</v>
      </c>
      <c r="AA5" s="267" t="s">
        <v>237</v>
      </c>
      <c r="AB5" s="266" t="s">
        <v>239</v>
      </c>
      <c r="AC5" s="265" t="s">
        <v>238</v>
      </c>
      <c r="AD5" s="264" t="s">
        <v>237</v>
      </c>
      <c r="AE5" s="217"/>
      <c r="AF5" s="216"/>
    </row>
    <row r="6" spans="1:32" s="246" customFormat="1" ht="14.45" customHeight="1">
      <c r="A6" s="262"/>
      <c r="B6" s="261"/>
      <c r="C6" s="260"/>
      <c r="D6" s="258"/>
      <c r="E6" s="258"/>
      <c r="F6" s="257" t="s">
        <v>236</v>
      </c>
      <c r="G6" s="257"/>
      <c r="H6" s="258"/>
      <c r="I6" s="259"/>
      <c r="J6" s="258"/>
      <c r="K6" s="257" t="s">
        <v>236</v>
      </c>
      <c r="L6" s="256"/>
      <c r="M6" s="255"/>
      <c r="N6" s="249"/>
      <c r="O6" s="248" t="s">
        <v>236</v>
      </c>
      <c r="P6" s="247"/>
      <c r="Q6" s="254"/>
      <c r="R6" s="253"/>
      <c r="S6" s="253"/>
      <c r="T6" s="252" t="s">
        <v>236</v>
      </c>
      <c r="U6" s="251"/>
      <c r="V6" s="249"/>
      <c r="W6" s="248" t="s">
        <v>236</v>
      </c>
      <c r="X6" s="247"/>
      <c r="Y6" s="249"/>
      <c r="Z6" s="248" t="s">
        <v>236</v>
      </c>
      <c r="AA6" s="250"/>
      <c r="AB6" s="249"/>
      <c r="AC6" s="248" t="s">
        <v>236</v>
      </c>
      <c r="AD6" s="247"/>
      <c r="AE6" s="147"/>
      <c r="AF6" s="146"/>
    </row>
    <row r="7" spans="1:32" s="157" customFormat="1" ht="14.45" customHeight="1">
      <c r="A7" s="245" t="s">
        <v>235</v>
      </c>
      <c r="B7" s="244"/>
      <c r="C7" s="243"/>
      <c r="D7" s="196">
        <f>D8+D13</f>
        <v>5332.777</v>
      </c>
      <c r="E7" s="242"/>
      <c r="F7" s="195">
        <f>F8+F13</f>
        <v>921.78399999999999</v>
      </c>
      <c r="G7" s="241"/>
      <c r="H7" s="240">
        <f>F7/D7*100</f>
        <v>17.285253067960653</v>
      </c>
      <c r="I7" s="196">
        <f>I8+I13</f>
        <v>5301.951</v>
      </c>
      <c r="J7" s="242"/>
      <c r="K7" s="195">
        <f>K8+K13</f>
        <v>923.68899999999996</v>
      </c>
      <c r="L7" s="241"/>
      <c r="M7" s="240">
        <f>K7/I7*100</f>
        <v>17.421681188679411</v>
      </c>
      <c r="N7" s="239"/>
      <c r="O7" s="238"/>
      <c r="P7" s="234"/>
      <c r="Q7" s="237"/>
      <c r="R7" s="236"/>
      <c r="S7" s="236"/>
      <c r="T7" s="235"/>
      <c r="U7" s="234"/>
      <c r="V7" s="232"/>
      <c r="W7" s="233"/>
      <c r="X7" s="228"/>
      <c r="Y7" s="232"/>
      <c r="Z7" s="229"/>
      <c r="AA7" s="231"/>
      <c r="AB7" s="230"/>
      <c r="AC7" s="229"/>
      <c r="AD7" s="228"/>
      <c r="AE7" s="227" t="s">
        <v>234</v>
      </c>
      <c r="AF7" s="226"/>
    </row>
    <row r="8" spans="1:32" s="157" customFormat="1" ht="14.45" customHeight="1">
      <c r="A8" s="128" t="s">
        <v>24</v>
      </c>
      <c r="B8" s="127"/>
      <c r="C8" s="126"/>
      <c r="D8" s="224">
        <f>SUM(D9:D12)</f>
        <v>5256.5770000000002</v>
      </c>
      <c r="E8" s="125"/>
      <c r="F8" s="225">
        <f>SUM(F9:F12)</f>
        <v>921.78399999999999</v>
      </c>
      <c r="G8" s="142"/>
      <c r="H8" s="223">
        <f>F8/D8*100</f>
        <v>17.535822266086846</v>
      </c>
      <c r="I8" s="224">
        <f>SUM(I9:I12)</f>
        <v>5225.7510000000002</v>
      </c>
      <c r="J8" s="224"/>
      <c r="K8" s="224">
        <f>SUM(K9:K12)</f>
        <v>923.68899999999996</v>
      </c>
      <c r="L8" s="142"/>
      <c r="M8" s="223">
        <f>K8/I8*100</f>
        <v>17.675717805919184</v>
      </c>
      <c r="N8" s="219"/>
      <c r="O8" s="219"/>
      <c r="P8" s="218"/>
      <c r="Q8" s="222"/>
      <c r="R8" s="221"/>
      <c r="S8" s="221"/>
      <c r="T8" s="219"/>
      <c r="U8" s="218"/>
      <c r="V8" s="220"/>
      <c r="W8" s="219"/>
      <c r="X8" s="218"/>
      <c r="Y8" s="220"/>
      <c r="Z8" s="219"/>
      <c r="AA8" s="219"/>
      <c r="AB8" s="220"/>
      <c r="AC8" s="219"/>
      <c r="AD8" s="218"/>
      <c r="AE8" s="217" t="s">
        <v>23</v>
      </c>
      <c r="AF8" s="216"/>
    </row>
    <row r="9" spans="1:32" s="202" customFormat="1" ht="14.45" customHeight="1">
      <c r="A9" s="215" t="s">
        <v>233</v>
      </c>
      <c r="B9" s="214"/>
      <c r="C9" s="213"/>
      <c r="D9" s="212">
        <v>137</v>
      </c>
      <c r="E9" s="210"/>
      <c r="F9" s="209">
        <v>6.5</v>
      </c>
      <c r="G9" s="211"/>
      <c r="H9" s="207">
        <f>F9/D9*100</f>
        <v>4.7445255474452548</v>
      </c>
      <c r="I9" s="209">
        <v>137</v>
      </c>
      <c r="J9" s="210"/>
      <c r="K9" s="209">
        <v>7.9</v>
      </c>
      <c r="L9" s="208"/>
      <c r="M9" s="207">
        <f>K9/I9*100</f>
        <v>5.7664233576642339</v>
      </c>
      <c r="N9" s="203" t="s">
        <v>232</v>
      </c>
      <c r="O9" s="203">
        <v>12.9</v>
      </c>
      <c r="P9" s="204" t="s">
        <v>231</v>
      </c>
      <c r="Q9" s="206" t="s">
        <v>230</v>
      </c>
      <c r="R9" s="206"/>
      <c r="S9" s="206"/>
      <c r="T9" s="203">
        <v>13.1</v>
      </c>
      <c r="U9" s="203" t="s">
        <v>229</v>
      </c>
      <c r="V9" s="205" t="s">
        <v>228</v>
      </c>
      <c r="W9" s="203">
        <v>22.6</v>
      </c>
      <c r="X9" s="204" t="s">
        <v>227</v>
      </c>
      <c r="Y9" s="203" t="s">
        <v>226</v>
      </c>
      <c r="Z9" s="203" t="s">
        <v>225</v>
      </c>
      <c r="AA9" s="204" t="s">
        <v>224</v>
      </c>
      <c r="AB9" s="203" t="s">
        <v>223</v>
      </c>
      <c r="AC9" s="203" t="s">
        <v>222</v>
      </c>
      <c r="AD9" s="203" t="s">
        <v>221</v>
      </c>
      <c r="AE9" s="141" t="s">
        <v>220</v>
      </c>
      <c r="AF9" s="183"/>
    </row>
    <row r="10" spans="1:32" s="118" customFormat="1" ht="14.45" customHeight="1">
      <c r="A10" s="128" t="s">
        <v>219</v>
      </c>
      <c r="B10" s="127"/>
      <c r="C10" s="126"/>
      <c r="D10" s="124">
        <v>641.5</v>
      </c>
      <c r="E10" s="112"/>
      <c r="F10" s="174">
        <v>95</v>
      </c>
      <c r="G10" s="112"/>
      <c r="H10" s="109">
        <f>F10/D10*100</f>
        <v>14.80904130943102</v>
      </c>
      <c r="I10" s="124">
        <v>640.4</v>
      </c>
      <c r="J10" s="112"/>
      <c r="K10" s="174">
        <v>95.5</v>
      </c>
      <c r="L10" s="142"/>
      <c r="M10" s="109">
        <f>K10/I10*100</f>
        <v>14.912554653341662</v>
      </c>
      <c r="N10" s="104">
        <v>655.8</v>
      </c>
      <c r="O10" s="104">
        <v>90</v>
      </c>
      <c r="P10" s="103">
        <f>O10/N10*100</f>
        <v>13.72369624885636</v>
      </c>
      <c r="Q10" s="122">
        <v>657.5</v>
      </c>
      <c r="R10" s="121"/>
      <c r="S10" s="121"/>
      <c r="T10" s="104">
        <v>62.4</v>
      </c>
      <c r="U10" s="103">
        <f>T10/Q10*100</f>
        <v>9.4904942965779462</v>
      </c>
      <c r="V10" s="105">
        <v>699.8</v>
      </c>
      <c r="W10" s="104">
        <v>75.8</v>
      </c>
      <c r="X10" s="103">
        <f>W10/V10*100</f>
        <v>10.831666190340098</v>
      </c>
      <c r="Y10" s="105">
        <v>721.8</v>
      </c>
      <c r="Z10" s="104">
        <v>82.2</v>
      </c>
      <c r="AA10" s="103">
        <f>Z10/Y10*100</f>
        <v>11.388196176226103</v>
      </c>
      <c r="AB10" s="105">
        <v>736.8</v>
      </c>
      <c r="AC10" s="104">
        <v>82.2</v>
      </c>
      <c r="AD10" s="103">
        <f>AC10/AB10*100</f>
        <v>11.156351791530945</v>
      </c>
      <c r="AE10" s="141" t="s">
        <v>219</v>
      </c>
      <c r="AF10" s="183"/>
    </row>
    <row r="11" spans="1:32" s="118" customFormat="1" ht="14.45" customHeight="1">
      <c r="A11" s="128" t="s">
        <v>218</v>
      </c>
      <c r="B11" s="127"/>
      <c r="C11" s="126"/>
      <c r="D11" s="124">
        <v>300</v>
      </c>
      <c r="E11" s="112" t="s">
        <v>15</v>
      </c>
      <c r="F11" s="174">
        <v>13.2</v>
      </c>
      <c r="G11" s="112"/>
      <c r="H11" s="109">
        <f>F11/D11*100</f>
        <v>4.3999999999999995</v>
      </c>
      <c r="I11" s="124">
        <v>330.3</v>
      </c>
      <c r="J11" s="112" t="s">
        <v>15</v>
      </c>
      <c r="K11" s="174">
        <v>10.88</v>
      </c>
      <c r="L11" s="142"/>
      <c r="M11" s="109">
        <f>K11/I11*100</f>
        <v>3.2939751740841663</v>
      </c>
      <c r="N11" s="104" t="s">
        <v>12</v>
      </c>
      <c r="O11" s="104">
        <v>11.2</v>
      </c>
      <c r="P11" s="103" t="s">
        <v>12</v>
      </c>
      <c r="Q11" s="121" t="s">
        <v>12</v>
      </c>
      <c r="R11" s="121"/>
      <c r="S11" s="121"/>
      <c r="T11" s="104">
        <v>11.61</v>
      </c>
      <c r="U11" s="103" t="s">
        <v>12</v>
      </c>
      <c r="V11" s="105" t="s">
        <v>12</v>
      </c>
      <c r="W11" s="104">
        <v>11.59</v>
      </c>
      <c r="X11" s="103" t="s">
        <v>12</v>
      </c>
      <c r="Y11" s="104" t="s">
        <v>12</v>
      </c>
      <c r="Z11" s="104">
        <v>11.59</v>
      </c>
      <c r="AA11" s="103" t="s">
        <v>12</v>
      </c>
      <c r="AB11" s="104" t="s">
        <v>12</v>
      </c>
      <c r="AC11" s="104">
        <v>12.36</v>
      </c>
      <c r="AD11" s="103" t="s">
        <v>12</v>
      </c>
      <c r="AE11" s="141" t="s">
        <v>217</v>
      </c>
      <c r="AF11" s="183"/>
    </row>
    <row r="12" spans="1:32" s="118" customFormat="1" ht="14.45" customHeight="1">
      <c r="A12" s="128" t="s">
        <v>216</v>
      </c>
      <c r="B12" s="127"/>
      <c r="C12" s="126"/>
      <c r="D12" s="124">
        <v>4178.0770000000002</v>
      </c>
      <c r="E12" s="112"/>
      <c r="F12" s="174">
        <v>807.08399999999995</v>
      </c>
      <c r="G12" s="142"/>
      <c r="H12" s="109">
        <f>F12/D12*100</f>
        <v>19.31711646290865</v>
      </c>
      <c r="I12" s="124">
        <v>4118.0510000000004</v>
      </c>
      <c r="J12" s="112"/>
      <c r="K12" s="174">
        <v>809.40899999999999</v>
      </c>
      <c r="L12" s="142" t="s">
        <v>48</v>
      </c>
      <c r="M12" s="109">
        <f>K12/I12*100</f>
        <v>19.655147544311617</v>
      </c>
      <c r="N12" s="104">
        <v>3758.13</v>
      </c>
      <c r="O12" s="104">
        <v>793.53</v>
      </c>
      <c r="P12" s="103">
        <f>O12/N12*100</f>
        <v>21.115022630936128</v>
      </c>
      <c r="Q12" s="122" t="s">
        <v>215</v>
      </c>
      <c r="R12" s="121"/>
      <c r="S12" s="121"/>
      <c r="T12" s="104" t="s">
        <v>214</v>
      </c>
      <c r="U12" s="103">
        <v>18.399999999999999</v>
      </c>
      <c r="V12" s="105" t="s">
        <v>213</v>
      </c>
      <c r="W12" s="104" t="s">
        <v>212</v>
      </c>
      <c r="X12" s="103" t="s">
        <v>211</v>
      </c>
      <c r="Y12" s="105" t="s">
        <v>210</v>
      </c>
      <c r="Z12" s="104" t="s">
        <v>209</v>
      </c>
      <c r="AA12" s="104" t="s">
        <v>208</v>
      </c>
      <c r="AB12" s="105" t="s">
        <v>207</v>
      </c>
      <c r="AC12" s="104" t="s">
        <v>206</v>
      </c>
      <c r="AD12" s="103" t="s">
        <v>205</v>
      </c>
      <c r="AE12" s="141" t="s">
        <v>204</v>
      </c>
      <c r="AF12" s="183"/>
    </row>
    <row r="13" spans="1:32" s="145" customFormat="1" ht="14.45" customHeight="1">
      <c r="A13" s="117" t="s">
        <v>16</v>
      </c>
      <c r="B13" s="116"/>
      <c r="C13" s="115"/>
      <c r="D13" s="201">
        <v>76.2</v>
      </c>
      <c r="E13" s="137"/>
      <c r="F13" s="137">
        <v>0</v>
      </c>
      <c r="G13" s="200"/>
      <c r="H13" s="199">
        <v>0</v>
      </c>
      <c r="I13" s="201">
        <v>76.2</v>
      </c>
      <c r="J13" s="137"/>
      <c r="K13" s="137">
        <v>0</v>
      </c>
      <c r="L13" s="200"/>
      <c r="M13" s="199">
        <v>0</v>
      </c>
      <c r="N13" s="151"/>
      <c r="O13" s="151"/>
      <c r="P13" s="148"/>
      <c r="Q13" s="154"/>
      <c r="R13" s="153"/>
      <c r="S13" s="153"/>
      <c r="T13" s="151"/>
      <c r="U13" s="148"/>
      <c r="V13" s="150"/>
      <c r="W13" s="151"/>
      <c r="X13" s="148"/>
      <c r="Y13" s="150"/>
      <c r="Z13" s="151"/>
      <c r="AA13" s="151"/>
      <c r="AB13" s="150"/>
      <c r="AC13" s="151"/>
      <c r="AD13" s="148"/>
      <c r="AE13" s="147" t="s">
        <v>14</v>
      </c>
      <c r="AF13" s="146"/>
    </row>
    <row r="14" spans="1:32" s="118" customFormat="1" ht="14.45" customHeight="1">
      <c r="A14" s="128" t="s">
        <v>203</v>
      </c>
      <c r="B14" s="127"/>
      <c r="C14" s="126"/>
      <c r="D14" s="198">
        <v>76.2</v>
      </c>
      <c r="E14" s="123"/>
      <c r="F14" s="123">
        <v>0</v>
      </c>
      <c r="G14" s="142"/>
      <c r="H14" s="197">
        <v>0</v>
      </c>
      <c r="I14" s="198">
        <v>76.17</v>
      </c>
      <c r="J14" s="123" t="s">
        <v>15</v>
      </c>
      <c r="K14" s="123">
        <v>0</v>
      </c>
      <c r="L14" s="142"/>
      <c r="M14" s="197">
        <v>0</v>
      </c>
      <c r="N14" s="104" t="s">
        <v>202</v>
      </c>
      <c r="O14" s="104">
        <v>0</v>
      </c>
      <c r="P14" s="103">
        <v>0</v>
      </c>
      <c r="Q14" s="122" t="s">
        <v>201</v>
      </c>
      <c r="R14" s="121"/>
      <c r="S14" s="121"/>
      <c r="T14" s="104">
        <v>0</v>
      </c>
      <c r="U14" s="103">
        <v>0</v>
      </c>
      <c r="V14" s="105" t="s">
        <v>200</v>
      </c>
      <c r="W14" s="104">
        <v>0</v>
      </c>
      <c r="X14" s="103">
        <v>0</v>
      </c>
      <c r="Y14" s="105" t="s">
        <v>199</v>
      </c>
      <c r="Z14" s="104">
        <v>0</v>
      </c>
      <c r="AA14" s="104">
        <v>0</v>
      </c>
      <c r="AB14" s="105" t="s">
        <v>198</v>
      </c>
      <c r="AC14" s="104">
        <v>0</v>
      </c>
      <c r="AD14" s="103">
        <v>0</v>
      </c>
      <c r="AE14" s="141" t="s">
        <v>197</v>
      </c>
      <c r="AF14" s="183"/>
    </row>
    <row r="15" spans="1:32" s="157" customFormat="1" ht="14.45" customHeight="1">
      <c r="A15" s="173" t="s">
        <v>196</v>
      </c>
      <c r="B15" s="172"/>
      <c r="C15" s="171"/>
      <c r="D15" s="196">
        <f>D16+D32</f>
        <v>4756.3389999999999</v>
      </c>
      <c r="E15" s="169"/>
      <c r="F15" s="195">
        <f>F16+F32</f>
        <v>981.57499999999993</v>
      </c>
      <c r="G15" s="167"/>
      <c r="H15" s="166">
        <f>F15/D15*100</f>
        <v>20.637195961011187</v>
      </c>
      <c r="I15" s="196">
        <f>I16+I32</f>
        <v>4629.353000000001</v>
      </c>
      <c r="J15" s="169"/>
      <c r="K15" s="195">
        <f>K16+K32</f>
        <v>1005.5049999999999</v>
      </c>
      <c r="L15" s="167"/>
      <c r="M15" s="166">
        <f>K15/I15*100</f>
        <v>21.720205825738493</v>
      </c>
      <c r="N15" s="161"/>
      <c r="O15" s="161"/>
      <c r="P15" s="160"/>
      <c r="Q15" s="194"/>
      <c r="R15" s="193"/>
      <c r="S15" s="193"/>
      <c r="T15" s="161"/>
      <c r="U15" s="160"/>
      <c r="V15" s="162"/>
      <c r="W15" s="161"/>
      <c r="X15" s="160"/>
      <c r="Y15" s="162"/>
      <c r="Z15" s="161"/>
      <c r="AA15" s="161"/>
      <c r="AB15" s="162"/>
      <c r="AC15" s="161"/>
      <c r="AD15" s="160"/>
      <c r="AE15" s="159" t="s">
        <v>195</v>
      </c>
      <c r="AF15" s="158"/>
    </row>
    <row r="16" spans="1:32" s="145" customFormat="1" ht="14.45" customHeight="1">
      <c r="A16" s="117" t="s">
        <v>24</v>
      </c>
      <c r="B16" s="116"/>
      <c r="C16" s="115"/>
      <c r="D16" s="139">
        <f>SUM(D17:D31)</f>
        <v>3528.2840000000001</v>
      </c>
      <c r="E16" s="140"/>
      <c r="F16" s="138">
        <f>SUM(F17:F31)</f>
        <v>981.57499999999993</v>
      </c>
      <c r="G16" s="137"/>
      <c r="H16" s="136">
        <f>F16/D16*100</f>
        <v>27.820181141880866</v>
      </c>
      <c r="I16" s="139">
        <f>SUM(I17:I31)</f>
        <v>3417.4660000000003</v>
      </c>
      <c r="J16" s="140"/>
      <c r="K16" s="138">
        <f>SUM(K17:K31)</f>
        <v>1005.5049999999999</v>
      </c>
      <c r="L16" s="137"/>
      <c r="M16" s="136">
        <f>K16/I16*100</f>
        <v>29.42253119709164</v>
      </c>
      <c r="N16" s="151"/>
      <c r="O16" s="151"/>
      <c r="P16" s="148"/>
      <c r="Q16" s="154"/>
      <c r="R16" s="153"/>
      <c r="S16" s="153"/>
      <c r="T16" s="151"/>
      <c r="U16" s="148"/>
      <c r="V16" s="150"/>
      <c r="W16" s="151"/>
      <c r="X16" s="148"/>
      <c r="Y16" s="150"/>
      <c r="Z16" s="151"/>
      <c r="AA16" s="151"/>
      <c r="AB16" s="150"/>
      <c r="AC16" s="151"/>
      <c r="AD16" s="148"/>
      <c r="AE16" s="147" t="s">
        <v>23</v>
      </c>
      <c r="AF16" s="146"/>
    </row>
    <row r="17" spans="1:32" s="118" customFormat="1" ht="17.25" customHeight="1">
      <c r="A17" s="128" t="s">
        <v>194</v>
      </c>
      <c r="B17" s="127"/>
      <c r="C17" s="126"/>
      <c r="D17" s="124">
        <v>72</v>
      </c>
      <c r="E17" s="192"/>
      <c r="F17" s="174">
        <v>27</v>
      </c>
      <c r="G17" s="192"/>
      <c r="H17" s="109">
        <f>F17/D17*100</f>
        <v>37.5</v>
      </c>
      <c r="I17" s="124">
        <v>90</v>
      </c>
      <c r="J17" s="142" t="s">
        <v>48</v>
      </c>
      <c r="K17" s="174">
        <v>41</v>
      </c>
      <c r="L17" s="112" t="s">
        <v>48</v>
      </c>
      <c r="M17" s="109">
        <f>K17/I17*100</f>
        <v>45.555555555555557</v>
      </c>
      <c r="N17" s="104">
        <v>74</v>
      </c>
      <c r="O17" s="104">
        <v>35</v>
      </c>
      <c r="P17" s="103">
        <v>47.3</v>
      </c>
      <c r="Q17" s="122" t="s">
        <v>193</v>
      </c>
      <c r="R17" s="191"/>
      <c r="S17" s="191"/>
      <c r="T17" s="104">
        <v>5</v>
      </c>
      <c r="U17" s="103" t="s">
        <v>192</v>
      </c>
      <c r="V17" s="105" t="s">
        <v>191</v>
      </c>
      <c r="W17" s="104">
        <v>0</v>
      </c>
      <c r="X17" s="103">
        <v>0</v>
      </c>
      <c r="Y17" s="105" t="s">
        <v>190</v>
      </c>
      <c r="Z17" s="104">
        <v>0</v>
      </c>
      <c r="AA17" s="104">
        <v>0</v>
      </c>
      <c r="AB17" s="105" t="s">
        <v>189</v>
      </c>
      <c r="AC17" s="104">
        <v>0</v>
      </c>
      <c r="AD17" s="103">
        <v>0</v>
      </c>
      <c r="AE17" s="141" t="s">
        <v>188</v>
      </c>
      <c r="AF17" s="183"/>
    </row>
    <row r="18" spans="1:32" s="118" customFormat="1" ht="18" customHeight="1">
      <c r="A18" s="128" t="s">
        <v>187</v>
      </c>
      <c r="B18" s="127"/>
      <c r="C18" s="126"/>
      <c r="D18" s="124">
        <v>81.900000000000006</v>
      </c>
      <c r="E18" s="125"/>
      <c r="F18" s="174">
        <v>28.3</v>
      </c>
      <c r="G18" s="142"/>
      <c r="H18" s="109">
        <f>F18/D18*100</f>
        <v>34.554334554334552</v>
      </c>
      <c r="I18" s="124">
        <v>81.099999999999994</v>
      </c>
      <c r="J18" s="142"/>
      <c r="K18" s="174">
        <v>28.6</v>
      </c>
      <c r="L18" s="142"/>
      <c r="M18" s="109">
        <f>K18/I18*100</f>
        <v>35.265104808877936</v>
      </c>
      <c r="N18" s="104">
        <v>82.3</v>
      </c>
      <c r="O18" s="104">
        <v>28.3</v>
      </c>
      <c r="P18" s="103">
        <f>O18/N18*100</f>
        <v>34.38639125151883</v>
      </c>
      <c r="Q18" s="122" t="s">
        <v>186</v>
      </c>
      <c r="R18" s="190"/>
      <c r="S18" s="190"/>
      <c r="T18" s="104" t="s">
        <v>185</v>
      </c>
      <c r="U18" s="103" t="s">
        <v>184</v>
      </c>
      <c r="V18" s="105" t="s">
        <v>183</v>
      </c>
      <c r="W18" s="104" t="s">
        <v>182</v>
      </c>
      <c r="X18" s="103" t="s">
        <v>181</v>
      </c>
      <c r="Y18" s="105" t="s">
        <v>180</v>
      </c>
      <c r="Z18" s="104" t="s">
        <v>179</v>
      </c>
      <c r="AA18" s="104" t="s">
        <v>178</v>
      </c>
      <c r="AB18" s="105" t="s">
        <v>177</v>
      </c>
      <c r="AC18" s="104" t="s">
        <v>176</v>
      </c>
      <c r="AD18" s="103" t="s">
        <v>175</v>
      </c>
      <c r="AE18" s="141" t="s">
        <v>174</v>
      </c>
      <c r="AF18" s="183"/>
    </row>
    <row r="19" spans="1:32" s="118" customFormat="1" ht="14.45" customHeight="1">
      <c r="A19" s="128" t="s">
        <v>173</v>
      </c>
      <c r="B19" s="127"/>
      <c r="C19" s="126"/>
      <c r="D19" s="124">
        <v>67.5</v>
      </c>
      <c r="E19" s="112"/>
      <c r="F19" s="174">
        <v>21.9</v>
      </c>
      <c r="G19" s="112"/>
      <c r="H19" s="109">
        <f>F19/D19*100</f>
        <v>32.444444444444443</v>
      </c>
      <c r="I19" s="124">
        <v>66.099999999999994</v>
      </c>
      <c r="J19" s="112" t="s">
        <v>48</v>
      </c>
      <c r="K19" s="174">
        <v>23</v>
      </c>
      <c r="L19" s="112"/>
      <c r="M19" s="109">
        <f>K19/I19*100</f>
        <v>34.795763993948562</v>
      </c>
      <c r="N19" s="104">
        <v>69</v>
      </c>
      <c r="O19" s="104">
        <v>23.5</v>
      </c>
      <c r="P19" s="103">
        <f>O19/N19*100</f>
        <v>34.057971014492757</v>
      </c>
      <c r="Q19" s="122">
        <v>87</v>
      </c>
      <c r="R19" s="121"/>
      <c r="S19" s="121"/>
      <c r="T19" s="104" t="s">
        <v>172</v>
      </c>
      <c r="U19" s="103" t="s">
        <v>171</v>
      </c>
      <c r="V19" s="105">
        <v>101</v>
      </c>
      <c r="W19" s="104" t="s">
        <v>170</v>
      </c>
      <c r="X19" s="103" t="s">
        <v>169</v>
      </c>
      <c r="Y19" s="105">
        <v>104</v>
      </c>
      <c r="Z19" s="104" t="s">
        <v>168</v>
      </c>
      <c r="AA19" s="104" t="s">
        <v>167</v>
      </c>
      <c r="AB19" s="105">
        <v>105</v>
      </c>
      <c r="AC19" s="104" t="s">
        <v>166</v>
      </c>
      <c r="AD19" s="103" t="s">
        <v>165</v>
      </c>
      <c r="AE19" s="141" t="s">
        <v>164</v>
      </c>
      <c r="AF19" s="183"/>
    </row>
    <row r="20" spans="1:32" s="118" customFormat="1" ht="14.45" customHeight="1">
      <c r="A20" s="128" t="s">
        <v>163</v>
      </c>
      <c r="B20" s="127"/>
      <c r="C20" s="126"/>
      <c r="D20" s="124">
        <v>545.9</v>
      </c>
      <c r="E20" s="125"/>
      <c r="F20" s="174">
        <v>393.2</v>
      </c>
      <c r="G20" s="123"/>
      <c r="H20" s="109">
        <f>F20/D20*100</f>
        <v>72.027843927459244</v>
      </c>
      <c r="I20" s="124">
        <v>540.29999999999995</v>
      </c>
      <c r="J20" s="112"/>
      <c r="K20" s="174">
        <v>393.2</v>
      </c>
      <c r="L20" s="112"/>
      <c r="M20" s="109">
        <f>K20/I20*100</f>
        <v>72.774384601147517</v>
      </c>
      <c r="N20" s="104">
        <v>547.20000000000005</v>
      </c>
      <c r="O20" s="104">
        <v>396.3</v>
      </c>
      <c r="P20" s="103">
        <f>O20/N20*100</f>
        <v>72.423245614035082</v>
      </c>
      <c r="Q20" s="122">
        <v>574</v>
      </c>
      <c r="R20" s="121"/>
      <c r="S20" s="121"/>
      <c r="T20" s="104" t="s">
        <v>162</v>
      </c>
      <c r="U20" s="103" t="s">
        <v>161</v>
      </c>
      <c r="V20" s="105">
        <v>627</v>
      </c>
      <c r="W20" s="104" t="s">
        <v>160</v>
      </c>
      <c r="X20" s="103" t="s">
        <v>159</v>
      </c>
      <c r="Y20" s="105">
        <v>652</v>
      </c>
      <c r="Z20" s="104">
        <v>326</v>
      </c>
      <c r="AA20" s="104">
        <v>50</v>
      </c>
      <c r="AB20" s="105" t="s">
        <v>12</v>
      </c>
      <c r="AC20" s="104" t="s">
        <v>12</v>
      </c>
      <c r="AD20" s="103" t="s">
        <v>12</v>
      </c>
      <c r="AE20" s="141" t="s">
        <v>158</v>
      </c>
      <c r="AF20" s="119"/>
    </row>
    <row r="21" spans="1:32" s="118" customFormat="1" ht="17.25" customHeight="1">
      <c r="A21" s="128" t="s">
        <v>157</v>
      </c>
      <c r="B21" s="127"/>
      <c r="C21" s="126"/>
      <c r="D21" s="124">
        <v>609.5</v>
      </c>
      <c r="E21" s="112"/>
      <c r="F21" s="174">
        <v>71.900000000000006</v>
      </c>
      <c r="G21" s="142"/>
      <c r="H21" s="109">
        <f>F21/D21*100</f>
        <v>11.796554552912223</v>
      </c>
      <c r="I21" s="124">
        <v>582.20000000000005</v>
      </c>
      <c r="J21" s="112" t="s">
        <v>48</v>
      </c>
      <c r="K21" s="174">
        <v>71</v>
      </c>
      <c r="L21" s="112" t="s">
        <v>48</v>
      </c>
      <c r="M21" s="109">
        <f>K21/I21*100</f>
        <v>12.195121951219512</v>
      </c>
      <c r="N21" s="104" t="s">
        <v>12</v>
      </c>
      <c r="O21" s="104">
        <v>61</v>
      </c>
      <c r="P21" s="103" t="s">
        <v>12</v>
      </c>
      <c r="Q21" s="122" t="s">
        <v>156</v>
      </c>
      <c r="R21" s="121"/>
      <c r="S21" s="121"/>
      <c r="T21" s="104">
        <v>0</v>
      </c>
      <c r="U21" s="103">
        <v>0</v>
      </c>
      <c r="V21" s="105" t="s">
        <v>155</v>
      </c>
      <c r="W21" s="104">
        <v>0</v>
      </c>
      <c r="X21" s="103">
        <v>0</v>
      </c>
      <c r="Y21" s="105" t="s">
        <v>154</v>
      </c>
      <c r="Z21" s="104">
        <v>0</v>
      </c>
      <c r="AA21" s="104">
        <v>0</v>
      </c>
      <c r="AB21" s="105" t="s">
        <v>153</v>
      </c>
      <c r="AC21" s="104">
        <v>0</v>
      </c>
      <c r="AD21" s="104">
        <v>0</v>
      </c>
      <c r="AE21" s="141" t="s">
        <v>152</v>
      </c>
      <c r="AF21" s="183"/>
    </row>
    <row r="22" spans="1:32" s="118" customFormat="1" ht="15.75" customHeight="1">
      <c r="A22" s="128" t="s">
        <v>151</v>
      </c>
      <c r="B22" s="127"/>
      <c r="C22" s="126"/>
      <c r="D22" s="124">
        <v>29.83</v>
      </c>
      <c r="E22" s="112"/>
      <c r="F22" s="174">
        <v>14.9</v>
      </c>
      <c r="G22" s="142"/>
      <c r="H22" s="109">
        <f>F22/D22*100</f>
        <v>49.949715051961121</v>
      </c>
      <c r="I22" s="124">
        <v>31.92</v>
      </c>
      <c r="J22" s="112"/>
      <c r="K22" s="174">
        <v>15.4</v>
      </c>
      <c r="L22" s="142"/>
      <c r="M22" s="109">
        <f>K22/I22*100</f>
        <v>48.245614035087719</v>
      </c>
      <c r="N22" s="104">
        <v>28</v>
      </c>
      <c r="O22" s="104">
        <v>14.8</v>
      </c>
      <c r="P22" s="103">
        <f>O22/N22*100</f>
        <v>52.857142857142861</v>
      </c>
      <c r="Q22" s="122" t="s">
        <v>150</v>
      </c>
      <c r="R22" s="121"/>
      <c r="S22" s="121"/>
      <c r="T22" s="104">
        <v>14.8</v>
      </c>
      <c r="U22" s="103" t="s">
        <v>149</v>
      </c>
      <c r="V22" s="105" t="s">
        <v>148</v>
      </c>
      <c r="W22" s="104">
        <v>32.799999999999997</v>
      </c>
      <c r="X22" s="103" t="s">
        <v>147</v>
      </c>
      <c r="Y22" s="105" t="s">
        <v>146</v>
      </c>
      <c r="Z22" s="104">
        <v>25.5</v>
      </c>
      <c r="AA22" s="104" t="s">
        <v>145</v>
      </c>
      <c r="AB22" s="105" t="s">
        <v>144</v>
      </c>
      <c r="AC22" s="104">
        <v>18</v>
      </c>
      <c r="AD22" s="103" t="s">
        <v>143</v>
      </c>
      <c r="AE22" s="141" t="s">
        <v>142</v>
      </c>
      <c r="AF22" s="119"/>
    </row>
    <row r="23" spans="1:32" s="118" customFormat="1" ht="14.45" customHeight="1">
      <c r="A23" s="128" t="s">
        <v>141</v>
      </c>
      <c r="B23" s="127"/>
      <c r="C23" s="126"/>
      <c r="D23" s="144">
        <v>113.6</v>
      </c>
      <c r="E23" s="125"/>
      <c r="F23" s="174">
        <v>3.6</v>
      </c>
      <c r="G23" s="123"/>
      <c r="H23" s="109">
        <f>F23/D23*100</f>
        <v>3.169014084507042</v>
      </c>
      <c r="I23" s="144">
        <v>104.2</v>
      </c>
      <c r="J23" s="112" t="s">
        <v>48</v>
      </c>
      <c r="K23" s="174">
        <v>4.2</v>
      </c>
      <c r="L23" s="112" t="s">
        <v>48</v>
      </c>
      <c r="M23" s="109">
        <f>K23/I23*100</f>
        <v>4.0307101727447217</v>
      </c>
      <c r="N23" s="104">
        <v>104.2</v>
      </c>
      <c r="O23" s="104">
        <v>4.2</v>
      </c>
      <c r="P23" s="103">
        <f>O23/N23*100</f>
        <v>4.0307101727447217</v>
      </c>
      <c r="Q23" s="122">
        <v>133.9</v>
      </c>
      <c r="R23" s="121"/>
      <c r="S23" s="121"/>
      <c r="T23" s="104">
        <v>4.2</v>
      </c>
      <c r="U23" s="103">
        <f>T23/Q23*100</f>
        <v>3.136669156086632</v>
      </c>
      <c r="V23" s="105">
        <v>134.69999999999999</v>
      </c>
      <c r="W23" s="104">
        <v>4.2</v>
      </c>
      <c r="X23" s="103">
        <f>W23/V23*100</f>
        <v>3.1180400890868603</v>
      </c>
      <c r="Y23" s="105" t="s">
        <v>12</v>
      </c>
      <c r="Z23" s="104">
        <v>0</v>
      </c>
      <c r="AA23" s="104">
        <v>0</v>
      </c>
      <c r="AB23" s="105" t="s">
        <v>12</v>
      </c>
      <c r="AC23" s="104">
        <v>0</v>
      </c>
      <c r="AD23" s="103">
        <v>0</v>
      </c>
      <c r="AE23" s="141" t="s">
        <v>140</v>
      </c>
      <c r="AF23" s="119"/>
    </row>
    <row r="24" spans="1:32" s="189" customFormat="1" ht="14.45" customHeight="1">
      <c r="A24" s="128" t="s">
        <v>139</v>
      </c>
      <c r="B24" s="127"/>
      <c r="C24" s="126"/>
      <c r="D24" s="124">
        <v>60.6</v>
      </c>
      <c r="E24" s="125" t="s">
        <v>15</v>
      </c>
      <c r="F24" s="174">
        <v>10.44</v>
      </c>
      <c r="G24" s="123"/>
      <c r="H24" s="109">
        <f>F24/D24*100</f>
        <v>17.227722772277225</v>
      </c>
      <c r="I24" s="174">
        <v>54.9</v>
      </c>
      <c r="J24" s="125" t="s">
        <v>15</v>
      </c>
      <c r="K24" s="174">
        <v>10.34</v>
      </c>
      <c r="L24" s="123"/>
      <c r="M24" s="109">
        <f>K24/I24*100</f>
        <v>18.834244080145719</v>
      </c>
      <c r="N24" s="104" t="s">
        <v>12</v>
      </c>
      <c r="O24" s="104">
        <v>10.38</v>
      </c>
      <c r="P24" s="103" t="s">
        <v>12</v>
      </c>
      <c r="Q24" s="121" t="s">
        <v>12</v>
      </c>
      <c r="R24" s="121"/>
      <c r="S24" s="121"/>
      <c r="T24" s="104" t="s">
        <v>138</v>
      </c>
      <c r="U24" s="104" t="s">
        <v>12</v>
      </c>
      <c r="V24" s="105" t="s">
        <v>12</v>
      </c>
      <c r="W24" s="104" t="s">
        <v>137</v>
      </c>
      <c r="X24" s="103" t="s">
        <v>12</v>
      </c>
      <c r="Y24" s="104" t="s">
        <v>12</v>
      </c>
      <c r="Z24" s="104" t="s">
        <v>137</v>
      </c>
      <c r="AA24" s="103" t="s">
        <v>12</v>
      </c>
      <c r="AB24" s="104" t="s">
        <v>12</v>
      </c>
      <c r="AC24" s="104" t="s">
        <v>137</v>
      </c>
      <c r="AD24" s="104" t="s">
        <v>12</v>
      </c>
      <c r="AE24" s="141" t="s">
        <v>136</v>
      </c>
      <c r="AF24" s="183"/>
    </row>
    <row r="25" spans="1:32" s="182" customFormat="1" ht="14.45" customHeight="1">
      <c r="A25" s="128" t="s">
        <v>135</v>
      </c>
      <c r="B25" s="127"/>
      <c r="C25" s="126"/>
      <c r="D25" s="188">
        <v>1121.17</v>
      </c>
      <c r="E25" s="186" t="s">
        <v>15</v>
      </c>
      <c r="F25" s="187">
        <v>190.6</v>
      </c>
      <c r="G25" s="186"/>
      <c r="H25" s="185">
        <f>F25/D25*100</f>
        <v>17.000098111793928</v>
      </c>
      <c r="I25" s="187">
        <v>1047.31</v>
      </c>
      <c r="J25" s="186" t="s">
        <v>15</v>
      </c>
      <c r="K25" s="187">
        <v>194.8</v>
      </c>
      <c r="L25" s="186"/>
      <c r="M25" s="185">
        <f>K25/I25*100</f>
        <v>18.600032464122375</v>
      </c>
      <c r="N25" s="106" t="s">
        <v>12</v>
      </c>
      <c r="O25" s="106">
        <v>193.2</v>
      </c>
      <c r="P25" s="184" t="s">
        <v>12</v>
      </c>
      <c r="Q25" s="107" t="s">
        <v>12</v>
      </c>
      <c r="R25" s="107"/>
      <c r="S25" s="107"/>
      <c r="T25" s="106">
        <v>208.3</v>
      </c>
      <c r="U25" s="106" t="s">
        <v>12</v>
      </c>
      <c r="V25" s="152" t="s">
        <v>12</v>
      </c>
      <c r="W25" s="106">
        <v>209.6</v>
      </c>
      <c r="X25" s="184" t="s">
        <v>12</v>
      </c>
      <c r="Y25" s="106" t="s">
        <v>12</v>
      </c>
      <c r="Z25" s="106" t="s">
        <v>134</v>
      </c>
      <c r="AA25" s="184" t="s">
        <v>12</v>
      </c>
      <c r="AB25" s="106" t="s">
        <v>12</v>
      </c>
      <c r="AC25" s="106" t="s">
        <v>12</v>
      </c>
      <c r="AD25" s="106" t="s">
        <v>12</v>
      </c>
      <c r="AE25" s="141" t="s">
        <v>133</v>
      </c>
      <c r="AF25" s="183"/>
    </row>
    <row r="26" spans="1:32" s="118" customFormat="1" ht="14.45" customHeight="1">
      <c r="A26" s="128" t="s">
        <v>132</v>
      </c>
      <c r="B26" s="127"/>
      <c r="C26" s="126"/>
      <c r="D26" s="124">
        <v>25</v>
      </c>
      <c r="E26" s="125" t="s">
        <v>15</v>
      </c>
      <c r="F26" s="174">
        <v>13.744999999999999</v>
      </c>
      <c r="G26" s="123"/>
      <c r="H26" s="109">
        <f>F26/D26*100</f>
        <v>54.98</v>
      </c>
      <c r="I26" s="124">
        <v>27.4</v>
      </c>
      <c r="J26" s="112" t="s">
        <v>15</v>
      </c>
      <c r="K26" s="174">
        <v>14.231999999999999</v>
      </c>
      <c r="L26" s="112" t="s">
        <v>48</v>
      </c>
      <c r="M26" s="109">
        <f>K26/I26*100</f>
        <v>51.941605839416063</v>
      </c>
      <c r="N26" s="104" t="s">
        <v>12</v>
      </c>
      <c r="O26" s="104">
        <v>14</v>
      </c>
      <c r="P26" s="103" t="s">
        <v>12</v>
      </c>
      <c r="Q26" s="122" t="s">
        <v>131</v>
      </c>
      <c r="R26" s="121"/>
      <c r="S26" s="121"/>
      <c r="T26" s="104">
        <v>22.363</v>
      </c>
      <c r="U26" s="103" t="s">
        <v>130</v>
      </c>
      <c r="V26" s="105" t="s">
        <v>129</v>
      </c>
      <c r="W26" s="104" t="s">
        <v>128</v>
      </c>
      <c r="X26" s="103" t="s">
        <v>127</v>
      </c>
      <c r="Y26" s="105" t="s">
        <v>126</v>
      </c>
      <c r="Z26" s="104" t="s">
        <v>123</v>
      </c>
      <c r="AA26" s="103" t="s">
        <v>125</v>
      </c>
      <c r="AB26" s="104" t="s">
        <v>124</v>
      </c>
      <c r="AC26" s="104" t="s">
        <v>123</v>
      </c>
      <c r="AD26" s="103">
        <v>57.7</v>
      </c>
      <c r="AE26" s="141" t="s">
        <v>122</v>
      </c>
      <c r="AF26" s="119"/>
    </row>
    <row r="27" spans="1:32" s="118" customFormat="1" ht="14.45" customHeight="1">
      <c r="A27" s="128" t="s">
        <v>121</v>
      </c>
      <c r="B27" s="127"/>
      <c r="C27" s="126"/>
      <c r="D27" s="124">
        <v>15.284000000000001</v>
      </c>
      <c r="E27" s="112"/>
      <c r="F27" s="174">
        <v>5.49</v>
      </c>
      <c r="G27" s="123"/>
      <c r="H27" s="109">
        <f>F27/D27*100</f>
        <v>35.919916252289973</v>
      </c>
      <c r="I27" s="124">
        <v>14.936</v>
      </c>
      <c r="J27" s="112" t="s">
        <v>48</v>
      </c>
      <c r="K27" s="174">
        <v>5.5330000000000004</v>
      </c>
      <c r="L27" s="123"/>
      <c r="M27" s="109">
        <f>K27/I27*100</f>
        <v>37.04472415640064</v>
      </c>
      <c r="N27" s="104">
        <v>16</v>
      </c>
      <c r="O27" s="104">
        <v>5.97</v>
      </c>
      <c r="P27" s="103">
        <f>O27/N27*100</f>
        <v>37.3125</v>
      </c>
      <c r="Q27" s="122" t="s">
        <v>120</v>
      </c>
      <c r="R27" s="121"/>
      <c r="S27" s="121"/>
      <c r="T27" s="104" t="s">
        <v>115</v>
      </c>
      <c r="U27" s="103" t="s">
        <v>119</v>
      </c>
      <c r="V27" s="105" t="s">
        <v>118</v>
      </c>
      <c r="W27" s="104" t="s">
        <v>115</v>
      </c>
      <c r="X27" s="103" t="s">
        <v>117</v>
      </c>
      <c r="Y27" s="105" t="s">
        <v>116</v>
      </c>
      <c r="Z27" s="104" t="s">
        <v>115</v>
      </c>
      <c r="AA27" s="104" t="s">
        <v>114</v>
      </c>
      <c r="AB27" s="105" t="s">
        <v>113</v>
      </c>
      <c r="AC27" s="104" t="s">
        <v>112</v>
      </c>
      <c r="AD27" s="103" t="s">
        <v>111</v>
      </c>
      <c r="AE27" s="141" t="s">
        <v>110</v>
      </c>
      <c r="AF27" s="119"/>
    </row>
    <row r="28" spans="1:32" s="118" customFormat="1" ht="14.45" customHeight="1">
      <c r="A28" s="128" t="s">
        <v>109</v>
      </c>
      <c r="B28" s="127"/>
      <c r="C28" s="126"/>
      <c r="D28" s="124">
        <v>261</v>
      </c>
      <c r="E28" s="112"/>
      <c r="F28" s="174">
        <v>53.3</v>
      </c>
      <c r="G28" s="142"/>
      <c r="H28" s="109">
        <f>F28/D28*100</f>
        <v>20.421455938697317</v>
      </c>
      <c r="I28" s="124">
        <v>260.7</v>
      </c>
      <c r="J28" s="112" t="s">
        <v>48</v>
      </c>
      <c r="K28" s="174">
        <v>55.9</v>
      </c>
      <c r="L28" s="142"/>
      <c r="M28" s="109">
        <f>K28/I28*100</f>
        <v>21.442270809359417</v>
      </c>
      <c r="N28" s="104">
        <v>270.7</v>
      </c>
      <c r="O28" s="104">
        <v>55.4</v>
      </c>
      <c r="P28" s="103">
        <f>O28/N28*100</f>
        <v>20.46545991872922</v>
      </c>
      <c r="Q28" s="122">
        <v>297.39999999999998</v>
      </c>
      <c r="R28" s="121"/>
      <c r="S28" s="121"/>
      <c r="T28" s="104">
        <v>55.4</v>
      </c>
      <c r="U28" s="103">
        <f>T28/Q28*100</f>
        <v>18.628110289172835</v>
      </c>
      <c r="V28" s="105">
        <v>336.1</v>
      </c>
      <c r="W28" s="104">
        <v>23.8</v>
      </c>
      <c r="X28" s="103">
        <f>W28/V28*100</f>
        <v>7.0812258256471292</v>
      </c>
      <c r="Y28" s="105" t="s">
        <v>12</v>
      </c>
      <c r="Z28" s="104">
        <v>0</v>
      </c>
      <c r="AA28" s="104" t="s">
        <v>12</v>
      </c>
      <c r="AB28" s="105" t="s">
        <v>12</v>
      </c>
      <c r="AC28" s="104">
        <v>0</v>
      </c>
      <c r="AD28" s="103" t="s">
        <v>12</v>
      </c>
      <c r="AE28" s="141" t="s">
        <v>108</v>
      </c>
      <c r="AF28" s="119"/>
    </row>
    <row r="29" spans="1:32" s="118" customFormat="1" ht="14.45" customHeight="1">
      <c r="A29" s="128" t="s">
        <v>107</v>
      </c>
      <c r="B29" s="127"/>
      <c r="C29" s="126"/>
      <c r="D29" s="144">
        <v>159.5</v>
      </c>
      <c r="E29" s="112"/>
      <c r="F29" s="143">
        <v>65.8</v>
      </c>
      <c r="G29" s="123"/>
      <c r="H29" s="109">
        <f>F29/D29*100</f>
        <v>41.253918495297803</v>
      </c>
      <c r="I29" s="144">
        <v>164.4</v>
      </c>
      <c r="J29" s="112" t="s">
        <v>48</v>
      </c>
      <c r="K29" s="143">
        <v>64.3</v>
      </c>
      <c r="L29" s="112" t="s">
        <v>48</v>
      </c>
      <c r="M29" s="109">
        <f>K29/I29*100</f>
        <v>39.111922141119223</v>
      </c>
      <c r="N29" s="104">
        <v>167</v>
      </c>
      <c r="O29" s="104">
        <v>57</v>
      </c>
      <c r="P29" s="103">
        <f>O29/N29*100</f>
        <v>34.131736526946113</v>
      </c>
      <c r="Q29" s="122" t="s">
        <v>106</v>
      </c>
      <c r="R29" s="121"/>
      <c r="S29" s="121"/>
      <c r="T29" s="104" t="s">
        <v>101</v>
      </c>
      <c r="U29" s="103" t="s">
        <v>105</v>
      </c>
      <c r="V29" s="105" t="s">
        <v>104</v>
      </c>
      <c r="W29" s="104" t="s">
        <v>101</v>
      </c>
      <c r="X29" s="103" t="s">
        <v>103</v>
      </c>
      <c r="Y29" s="105" t="s">
        <v>102</v>
      </c>
      <c r="Z29" s="104" t="s">
        <v>101</v>
      </c>
      <c r="AA29" s="104" t="s">
        <v>100</v>
      </c>
      <c r="AB29" s="105" t="s">
        <v>99</v>
      </c>
      <c r="AC29" s="104" t="s">
        <v>98</v>
      </c>
      <c r="AD29" s="103" t="s">
        <v>97</v>
      </c>
      <c r="AE29" s="141" t="s">
        <v>96</v>
      </c>
      <c r="AF29" s="119"/>
    </row>
    <row r="30" spans="1:32" s="118" customFormat="1" ht="14.45" customHeight="1">
      <c r="A30" s="128" t="s">
        <v>95</v>
      </c>
      <c r="B30" s="127"/>
      <c r="C30" s="126"/>
      <c r="D30" s="124">
        <v>61.5</v>
      </c>
      <c r="E30" s="125"/>
      <c r="F30" s="174">
        <v>24.4</v>
      </c>
      <c r="G30" s="123"/>
      <c r="H30" s="109">
        <f>F30/D30*100</f>
        <v>39.674796747967477</v>
      </c>
      <c r="I30" s="124">
        <v>59</v>
      </c>
      <c r="J30" s="112"/>
      <c r="K30" s="174">
        <v>25</v>
      </c>
      <c r="L30" s="112"/>
      <c r="M30" s="109">
        <f>K30/I30*100</f>
        <v>42.372881355932201</v>
      </c>
      <c r="N30" s="104">
        <v>58</v>
      </c>
      <c r="O30" s="104">
        <v>22</v>
      </c>
      <c r="P30" s="103">
        <f>O30/N30*100</f>
        <v>37.931034482758619</v>
      </c>
      <c r="Q30" s="122" t="s">
        <v>94</v>
      </c>
      <c r="R30" s="121"/>
      <c r="S30" s="121"/>
      <c r="T30" s="104" t="s">
        <v>93</v>
      </c>
      <c r="U30" s="103" t="s">
        <v>92</v>
      </c>
      <c r="V30" s="105" t="s">
        <v>94</v>
      </c>
      <c r="W30" s="104" t="s">
        <v>93</v>
      </c>
      <c r="X30" s="103" t="s">
        <v>92</v>
      </c>
      <c r="Y30" s="105" t="s">
        <v>89</v>
      </c>
      <c r="Z30" s="104" t="s">
        <v>91</v>
      </c>
      <c r="AA30" s="104" t="s">
        <v>90</v>
      </c>
      <c r="AB30" s="105" t="s">
        <v>89</v>
      </c>
      <c r="AC30" s="104" t="s">
        <v>88</v>
      </c>
      <c r="AD30" s="103" t="s">
        <v>87</v>
      </c>
      <c r="AE30" s="141" t="s">
        <v>86</v>
      </c>
      <c r="AF30" s="119"/>
    </row>
    <row r="31" spans="1:32" s="118" customFormat="1" ht="14.45" customHeight="1">
      <c r="A31" s="128" t="s">
        <v>85</v>
      </c>
      <c r="B31" s="127"/>
      <c r="C31" s="126"/>
      <c r="D31" s="144">
        <v>304</v>
      </c>
      <c r="E31" s="125"/>
      <c r="F31" s="143">
        <v>57</v>
      </c>
      <c r="G31" s="142"/>
      <c r="H31" s="109">
        <f>F31/D31*100</f>
        <v>18.75</v>
      </c>
      <c r="I31" s="144">
        <v>293</v>
      </c>
      <c r="J31" s="112"/>
      <c r="K31" s="143">
        <v>59</v>
      </c>
      <c r="L31" s="112"/>
      <c r="M31" s="109">
        <f>K31/I31*100</f>
        <v>20.136518771331058</v>
      </c>
      <c r="N31" s="104">
        <v>294</v>
      </c>
      <c r="O31" s="104">
        <v>59</v>
      </c>
      <c r="P31" s="103">
        <f>+O31*100/N31</f>
        <v>20.068027210884352</v>
      </c>
      <c r="Q31" s="122">
        <v>286</v>
      </c>
      <c r="R31" s="121"/>
      <c r="S31" s="121"/>
      <c r="T31" s="104" t="s">
        <v>84</v>
      </c>
      <c r="U31" s="103" t="s">
        <v>83</v>
      </c>
      <c r="V31" s="105" t="s">
        <v>82</v>
      </c>
      <c r="W31" s="104">
        <v>64</v>
      </c>
      <c r="X31" s="103" t="s">
        <v>81</v>
      </c>
      <c r="Y31" s="105" t="s">
        <v>80</v>
      </c>
      <c r="Z31" s="104">
        <v>104</v>
      </c>
      <c r="AA31" s="104" t="s">
        <v>79</v>
      </c>
      <c r="AB31" s="105" t="s">
        <v>12</v>
      </c>
      <c r="AC31" s="104" t="s">
        <v>12</v>
      </c>
      <c r="AD31" s="103" t="s">
        <v>12</v>
      </c>
      <c r="AE31" s="141" t="s">
        <v>78</v>
      </c>
      <c r="AF31" s="119"/>
    </row>
    <row r="32" spans="1:32" s="181" customFormat="1" ht="14.45" customHeight="1">
      <c r="A32" s="117" t="s">
        <v>16</v>
      </c>
      <c r="B32" s="116"/>
      <c r="C32" s="115"/>
      <c r="D32" s="156">
        <f>SUM(D33:D46)</f>
        <v>1228.0550000000001</v>
      </c>
      <c r="E32" s="140"/>
      <c r="F32" s="155">
        <f>SUM(F33:F46)</f>
        <v>0</v>
      </c>
      <c r="G32" s="137"/>
      <c r="H32" s="136">
        <f>F32/D32*100</f>
        <v>0</v>
      </c>
      <c r="I32" s="156">
        <f>SUM(I33:I46)</f>
        <v>1211.8870000000002</v>
      </c>
      <c r="J32" s="140"/>
      <c r="K32" s="155">
        <f>SUM(K33:K46)</f>
        <v>0</v>
      </c>
      <c r="L32" s="137"/>
      <c r="M32" s="136">
        <f>K32/I32*100</f>
        <v>0</v>
      </c>
      <c r="N32" s="151"/>
      <c r="O32" s="151"/>
      <c r="P32" s="148"/>
      <c r="Q32" s="154"/>
      <c r="R32" s="153"/>
      <c r="S32" s="153"/>
      <c r="T32" s="132"/>
      <c r="U32" s="148"/>
      <c r="V32" s="150"/>
      <c r="W32" s="151"/>
      <c r="X32" s="148"/>
      <c r="Y32" s="150"/>
      <c r="Z32" s="151"/>
      <c r="AA32" s="151"/>
      <c r="AB32" s="150"/>
      <c r="AC32" s="151"/>
      <c r="AD32" s="148"/>
      <c r="AE32" s="147" t="s">
        <v>14</v>
      </c>
      <c r="AF32" s="146"/>
    </row>
    <row r="33" spans="1:32" s="118" customFormat="1" ht="14.45" customHeight="1">
      <c r="A33" s="128" t="s">
        <v>77</v>
      </c>
      <c r="B33" s="127"/>
      <c r="C33" s="126"/>
      <c r="D33" s="144">
        <v>65</v>
      </c>
      <c r="E33" s="112"/>
      <c r="F33" s="123">
        <v>0</v>
      </c>
      <c r="G33" s="123"/>
      <c r="H33" s="109">
        <v>0</v>
      </c>
      <c r="I33" s="144">
        <v>71</v>
      </c>
      <c r="J33" s="112" t="s">
        <v>48</v>
      </c>
      <c r="K33" s="123">
        <v>0</v>
      </c>
      <c r="L33" s="123"/>
      <c r="M33" s="109">
        <v>0</v>
      </c>
      <c r="N33" s="104">
        <v>71</v>
      </c>
      <c r="O33" s="104">
        <v>0</v>
      </c>
      <c r="P33" s="103">
        <v>0</v>
      </c>
      <c r="Q33" s="122">
        <v>80</v>
      </c>
      <c r="R33" s="121"/>
      <c r="S33" s="121"/>
      <c r="T33" s="104">
        <v>0</v>
      </c>
      <c r="U33" s="103">
        <v>0</v>
      </c>
      <c r="V33" s="105">
        <v>89</v>
      </c>
      <c r="W33" s="104">
        <v>0</v>
      </c>
      <c r="X33" s="103">
        <v>0</v>
      </c>
      <c r="Y33" s="105">
        <v>92</v>
      </c>
      <c r="Z33" s="104">
        <v>0</v>
      </c>
      <c r="AA33" s="104">
        <v>0</v>
      </c>
      <c r="AB33" s="105">
        <v>92</v>
      </c>
      <c r="AC33" s="104">
        <v>0</v>
      </c>
      <c r="AD33" s="103">
        <v>0</v>
      </c>
      <c r="AE33" s="141" t="s">
        <v>76</v>
      </c>
      <c r="AF33" s="119"/>
    </row>
    <row r="34" spans="1:32" s="118" customFormat="1" ht="14.45" customHeight="1">
      <c r="A34" s="128" t="s">
        <v>75</v>
      </c>
      <c r="B34" s="127"/>
      <c r="C34" s="126"/>
      <c r="D34" s="124">
        <v>29.085000000000001</v>
      </c>
      <c r="E34" s="125"/>
      <c r="F34" s="174">
        <v>0</v>
      </c>
      <c r="G34" s="123"/>
      <c r="H34" s="109">
        <v>0</v>
      </c>
      <c r="I34" s="124">
        <v>28.457000000000001</v>
      </c>
      <c r="J34" s="112"/>
      <c r="K34" s="174">
        <v>0</v>
      </c>
      <c r="L34" s="123"/>
      <c r="M34" s="109">
        <v>0</v>
      </c>
      <c r="N34" s="104">
        <v>32</v>
      </c>
      <c r="O34" s="104">
        <v>0</v>
      </c>
      <c r="P34" s="103">
        <v>0</v>
      </c>
      <c r="Q34" s="122">
        <v>43</v>
      </c>
      <c r="R34" s="121"/>
      <c r="S34" s="121"/>
      <c r="T34" s="104">
        <v>0</v>
      </c>
      <c r="U34" s="103">
        <v>0</v>
      </c>
      <c r="V34" s="105">
        <v>58</v>
      </c>
      <c r="W34" s="104">
        <v>0</v>
      </c>
      <c r="X34" s="103">
        <v>0</v>
      </c>
      <c r="Y34" s="105">
        <v>58</v>
      </c>
      <c r="Z34" s="104">
        <v>0</v>
      </c>
      <c r="AA34" s="104">
        <v>0</v>
      </c>
      <c r="AB34" s="105">
        <v>58</v>
      </c>
      <c r="AC34" s="104">
        <v>0</v>
      </c>
      <c r="AD34" s="103">
        <v>0</v>
      </c>
      <c r="AE34" s="141" t="s">
        <v>74</v>
      </c>
      <c r="AF34" s="119"/>
    </row>
    <row r="35" spans="1:32" s="118" customFormat="1" ht="14.45" customHeight="1">
      <c r="A35" s="180" t="s">
        <v>73</v>
      </c>
      <c r="B35" s="179"/>
      <c r="C35" s="178"/>
      <c r="D35" s="124">
        <v>8.8000000000000007</v>
      </c>
      <c r="E35" s="125"/>
      <c r="F35" s="174">
        <v>0</v>
      </c>
      <c r="G35" s="123"/>
      <c r="H35" s="109">
        <v>0</v>
      </c>
      <c r="I35" s="124">
        <v>8.8000000000000007</v>
      </c>
      <c r="J35" s="125" t="s">
        <v>15</v>
      </c>
      <c r="K35" s="174">
        <v>0</v>
      </c>
      <c r="L35" s="123"/>
      <c r="M35" s="109">
        <v>0</v>
      </c>
      <c r="N35" s="104">
        <v>9</v>
      </c>
      <c r="O35" s="104">
        <v>0</v>
      </c>
      <c r="P35" s="103">
        <v>0</v>
      </c>
      <c r="Q35" s="122">
        <v>9.5</v>
      </c>
      <c r="R35" s="121"/>
      <c r="S35" s="121"/>
      <c r="T35" s="104">
        <v>0</v>
      </c>
      <c r="U35" s="104">
        <v>0</v>
      </c>
      <c r="V35" s="105">
        <v>10.1</v>
      </c>
      <c r="W35" s="104">
        <v>0</v>
      </c>
      <c r="X35" s="103">
        <v>0</v>
      </c>
      <c r="Y35" s="105">
        <v>10.5</v>
      </c>
      <c r="Z35" s="104">
        <v>0</v>
      </c>
      <c r="AA35" s="104">
        <v>0</v>
      </c>
      <c r="AB35" s="105">
        <v>10.5</v>
      </c>
      <c r="AC35" s="104">
        <v>0</v>
      </c>
      <c r="AD35" s="103">
        <v>0</v>
      </c>
      <c r="AE35" s="141" t="s">
        <v>72</v>
      </c>
      <c r="AF35" s="119"/>
    </row>
    <row r="36" spans="1:32" s="118" customFormat="1" ht="14.45" customHeight="1">
      <c r="A36" s="128" t="s">
        <v>71</v>
      </c>
      <c r="B36" s="127"/>
      <c r="C36" s="126"/>
      <c r="D36" s="124">
        <v>45.21</v>
      </c>
      <c r="E36" s="125"/>
      <c r="F36" s="174">
        <v>0</v>
      </c>
      <c r="G36" s="123"/>
      <c r="H36" s="109">
        <v>0</v>
      </c>
      <c r="I36" s="124">
        <v>42.23</v>
      </c>
      <c r="J36" s="112"/>
      <c r="K36" s="174">
        <v>0</v>
      </c>
      <c r="L36" s="123"/>
      <c r="M36" s="109">
        <v>0</v>
      </c>
      <c r="N36" s="104">
        <v>52.38</v>
      </c>
      <c r="O36" s="104">
        <v>0</v>
      </c>
      <c r="P36" s="103">
        <v>0</v>
      </c>
      <c r="Q36" s="122">
        <v>54.28</v>
      </c>
      <c r="R36" s="121"/>
      <c r="S36" s="121"/>
      <c r="T36" s="104">
        <v>0</v>
      </c>
      <c r="U36" s="104">
        <v>0</v>
      </c>
      <c r="V36" s="105">
        <v>57.22</v>
      </c>
      <c r="W36" s="104">
        <v>0</v>
      </c>
      <c r="X36" s="103">
        <v>0</v>
      </c>
      <c r="Y36" s="105" t="s">
        <v>12</v>
      </c>
      <c r="Z36" s="104">
        <v>0</v>
      </c>
      <c r="AA36" s="104">
        <v>0</v>
      </c>
      <c r="AB36" s="105" t="s">
        <v>12</v>
      </c>
      <c r="AC36" s="104">
        <v>0</v>
      </c>
      <c r="AD36" s="103">
        <v>0</v>
      </c>
      <c r="AE36" s="141" t="s">
        <v>70</v>
      </c>
      <c r="AF36" s="119"/>
    </row>
    <row r="37" spans="1:32" s="118" customFormat="1" ht="14.45" customHeight="1">
      <c r="A37" s="128" t="s">
        <v>69</v>
      </c>
      <c r="B37" s="127"/>
      <c r="C37" s="126"/>
      <c r="D37" s="144">
        <v>19.899999999999999</v>
      </c>
      <c r="E37" s="125"/>
      <c r="F37" s="174">
        <v>0</v>
      </c>
      <c r="G37" s="123"/>
      <c r="H37" s="109">
        <v>0</v>
      </c>
      <c r="I37" s="144">
        <v>19.899999999999999</v>
      </c>
      <c r="J37" s="125" t="s">
        <v>15</v>
      </c>
      <c r="K37" s="174">
        <v>0</v>
      </c>
      <c r="L37" s="123"/>
      <c r="M37" s="109">
        <v>0</v>
      </c>
      <c r="N37" s="104">
        <v>21.2</v>
      </c>
      <c r="O37" s="104">
        <v>0</v>
      </c>
      <c r="P37" s="103">
        <v>0</v>
      </c>
      <c r="Q37" s="122">
        <v>22</v>
      </c>
      <c r="R37" s="121"/>
      <c r="S37" s="121"/>
      <c r="T37" s="104">
        <v>0</v>
      </c>
      <c r="U37" s="103">
        <v>0</v>
      </c>
      <c r="V37" s="104">
        <v>22.6</v>
      </c>
      <c r="W37" s="104">
        <v>0</v>
      </c>
      <c r="X37" s="103">
        <v>0</v>
      </c>
      <c r="Y37" s="104">
        <v>23</v>
      </c>
      <c r="Z37" s="104">
        <v>0</v>
      </c>
      <c r="AA37" s="104">
        <v>0</v>
      </c>
      <c r="AB37" s="104">
        <v>23.5</v>
      </c>
      <c r="AC37" s="104">
        <v>0</v>
      </c>
      <c r="AD37" s="103">
        <v>0</v>
      </c>
      <c r="AE37" s="141" t="s">
        <v>68</v>
      </c>
      <c r="AF37" s="119"/>
    </row>
    <row r="38" spans="1:32" s="118" customFormat="1" ht="14.45" customHeight="1">
      <c r="A38" s="128" t="s">
        <v>67</v>
      </c>
      <c r="B38" s="127"/>
      <c r="C38" s="126"/>
      <c r="D38" s="144">
        <v>29.76</v>
      </c>
      <c r="E38" s="125"/>
      <c r="F38" s="174">
        <v>0</v>
      </c>
      <c r="G38" s="123"/>
      <c r="H38" s="109">
        <v>0</v>
      </c>
      <c r="I38" s="144">
        <v>30.5</v>
      </c>
      <c r="J38" s="112" t="s">
        <v>48</v>
      </c>
      <c r="K38" s="174">
        <v>0</v>
      </c>
      <c r="L38" s="123"/>
      <c r="M38" s="109">
        <v>0</v>
      </c>
      <c r="N38" s="104">
        <v>29.6</v>
      </c>
      <c r="O38" s="104">
        <v>0</v>
      </c>
      <c r="P38" s="103">
        <v>0</v>
      </c>
      <c r="Q38" s="122" t="s">
        <v>66</v>
      </c>
      <c r="R38" s="121"/>
      <c r="S38" s="121"/>
      <c r="T38" s="104">
        <v>0</v>
      </c>
      <c r="U38" s="103">
        <v>0</v>
      </c>
      <c r="V38" s="105" t="s">
        <v>65</v>
      </c>
      <c r="W38" s="104">
        <v>0</v>
      </c>
      <c r="X38" s="103">
        <v>0</v>
      </c>
      <c r="Y38" s="105" t="s">
        <v>12</v>
      </c>
      <c r="Z38" s="104">
        <v>0</v>
      </c>
      <c r="AA38" s="104">
        <v>0</v>
      </c>
      <c r="AB38" s="105" t="s">
        <v>64</v>
      </c>
      <c r="AC38" s="104">
        <v>0</v>
      </c>
      <c r="AD38" s="103">
        <v>0</v>
      </c>
      <c r="AE38" s="141" t="s">
        <v>63</v>
      </c>
      <c r="AF38" s="119"/>
    </row>
    <row r="39" spans="1:32" s="118" customFormat="1" ht="14.45" customHeight="1">
      <c r="A39" s="128" t="s">
        <v>62</v>
      </c>
      <c r="B39" s="127"/>
      <c r="C39" s="126"/>
      <c r="D39" s="144">
        <v>69.599999999999994</v>
      </c>
      <c r="E39" s="125"/>
      <c r="F39" s="174">
        <v>0</v>
      </c>
      <c r="G39" s="123"/>
      <c r="H39" s="109">
        <v>0</v>
      </c>
      <c r="I39" s="144">
        <v>72.5</v>
      </c>
      <c r="J39" s="125"/>
      <c r="K39" s="174">
        <v>0</v>
      </c>
      <c r="L39" s="123"/>
      <c r="M39" s="109">
        <v>0</v>
      </c>
      <c r="N39" s="104">
        <v>73.7</v>
      </c>
      <c r="O39" s="104">
        <v>0</v>
      </c>
      <c r="P39" s="103">
        <v>0</v>
      </c>
      <c r="Q39" s="122" t="s">
        <v>61</v>
      </c>
      <c r="R39" s="121"/>
      <c r="S39" s="121"/>
      <c r="T39" s="104">
        <v>0</v>
      </c>
      <c r="U39" s="103">
        <v>0</v>
      </c>
      <c r="V39" s="105" t="s">
        <v>60</v>
      </c>
      <c r="W39" s="104">
        <v>0</v>
      </c>
      <c r="X39" s="103">
        <v>0</v>
      </c>
      <c r="Y39" s="105" t="s">
        <v>59</v>
      </c>
      <c r="Z39" s="104">
        <v>0</v>
      </c>
      <c r="AA39" s="104">
        <v>0</v>
      </c>
      <c r="AB39" s="105" t="s">
        <v>58</v>
      </c>
      <c r="AC39" s="104">
        <v>0</v>
      </c>
      <c r="AD39" s="103">
        <v>0</v>
      </c>
      <c r="AE39" s="141" t="s">
        <v>57</v>
      </c>
      <c r="AF39" s="119"/>
    </row>
    <row r="40" spans="1:32" s="118" customFormat="1" ht="14.45" customHeight="1">
      <c r="A40" s="128" t="s">
        <v>56</v>
      </c>
      <c r="B40" s="127"/>
      <c r="C40" s="126"/>
      <c r="D40" s="124">
        <v>279.8</v>
      </c>
      <c r="E40" s="112"/>
      <c r="F40" s="174">
        <v>0</v>
      </c>
      <c r="G40" s="123"/>
      <c r="H40" s="109">
        <v>0</v>
      </c>
      <c r="I40" s="124">
        <v>283.89999999999998</v>
      </c>
      <c r="J40" s="112" t="s">
        <v>48</v>
      </c>
      <c r="K40" s="174">
        <v>0</v>
      </c>
      <c r="L40" s="123"/>
      <c r="M40" s="109">
        <v>0</v>
      </c>
      <c r="N40" s="104">
        <v>266.7</v>
      </c>
      <c r="O40" s="104">
        <v>0</v>
      </c>
      <c r="P40" s="103">
        <v>0</v>
      </c>
      <c r="Q40" s="122" t="s">
        <v>12</v>
      </c>
      <c r="R40" s="121"/>
      <c r="S40" s="121"/>
      <c r="T40" s="104">
        <v>0</v>
      </c>
      <c r="U40" s="103">
        <v>0</v>
      </c>
      <c r="V40" s="105" t="s">
        <v>55</v>
      </c>
      <c r="W40" s="104">
        <v>0</v>
      </c>
      <c r="X40" s="103">
        <v>0</v>
      </c>
      <c r="Y40" s="105" t="s">
        <v>12</v>
      </c>
      <c r="Z40" s="104">
        <v>0</v>
      </c>
      <c r="AA40" s="104">
        <v>0</v>
      </c>
      <c r="AB40" s="105" t="s">
        <v>54</v>
      </c>
      <c r="AC40" s="104">
        <v>0</v>
      </c>
      <c r="AD40" s="103">
        <v>0</v>
      </c>
      <c r="AE40" s="141" t="s">
        <v>53</v>
      </c>
      <c r="AF40" s="119"/>
    </row>
    <row r="41" spans="1:32" s="118" customFormat="1" ht="14.45" customHeight="1">
      <c r="A41" s="177" t="s">
        <v>52</v>
      </c>
      <c r="B41" s="176"/>
      <c r="C41" s="175"/>
      <c r="D41" s="124">
        <v>6.5</v>
      </c>
      <c r="E41" s="112"/>
      <c r="F41" s="174">
        <v>0</v>
      </c>
      <c r="G41" s="123"/>
      <c r="H41" s="109">
        <v>0</v>
      </c>
      <c r="I41" s="124">
        <v>6.2</v>
      </c>
      <c r="J41" s="112" t="s">
        <v>48</v>
      </c>
      <c r="K41" s="174">
        <v>0</v>
      </c>
      <c r="L41" s="123"/>
      <c r="M41" s="109">
        <v>0</v>
      </c>
      <c r="N41" s="104">
        <v>6.6</v>
      </c>
      <c r="O41" s="104">
        <v>0</v>
      </c>
      <c r="P41" s="103">
        <v>0</v>
      </c>
      <c r="Q41" s="122" t="s">
        <v>51</v>
      </c>
      <c r="R41" s="121"/>
      <c r="S41" s="121"/>
      <c r="T41" s="104">
        <v>0</v>
      </c>
      <c r="U41" s="103">
        <v>0</v>
      </c>
      <c r="V41" s="104" t="s">
        <v>50</v>
      </c>
      <c r="W41" s="104">
        <v>0</v>
      </c>
      <c r="X41" s="103">
        <v>0</v>
      </c>
      <c r="Y41" s="104" t="s">
        <v>12</v>
      </c>
      <c r="Z41" s="104">
        <v>0</v>
      </c>
      <c r="AA41" s="104">
        <v>0</v>
      </c>
      <c r="AB41" s="105" t="s">
        <v>12</v>
      </c>
      <c r="AC41" s="104">
        <v>0</v>
      </c>
      <c r="AD41" s="103">
        <v>0</v>
      </c>
      <c r="AE41" s="141" t="s">
        <v>49</v>
      </c>
      <c r="AF41" s="119"/>
    </row>
    <row r="42" spans="1:32" s="118" customFormat="1" ht="14.45" customHeight="1">
      <c r="A42" s="128" t="s">
        <v>47</v>
      </c>
      <c r="B42" s="127"/>
      <c r="C42" s="126"/>
      <c r="D42" s="124">
        <v>2.2000000000000002</v>
      </c>
      <c r="E42" s="112"/>
      <c r="F42" s="174">
        <v>0</v>
      </c>
      <c r="G42" s="123"/>
      <c r="H42" s="109">
        <v>0</v>
      </c>
      <c r="I42" s="124">
        <v>1.7</v>
      </c>
      <c r="J42" s="112" t="s">
        <v>48</v>
      </c>
      <c r="K42" s="174">
        <v>0</v>
      </c>
      <c r="L42" s="123"/>
      <c r="M42" s="109">
        <v>0</v>
      </c>
      <c r="N42" s="104" t="s">
        <v>12</v>
      </c>
      <c r="O42" s="104">
        <v>0</v>
      </c>
      <c r="P42" s="103">
        <v>0</v>
      </c>
      <c r="Q42" s="122">
        <v>3</v>
      </c>
      <c r="R42" s="121"/>
      <c r="S42" s="121"/>
      <c r="T42" s="104">
        <v>0</v>
      </c>
      <c r="U42" s="103">
        <v>0</v>
      </c>
      <c r="V42" s="105">
        <v>3.7</v>
      </c>
      <c r="W42" s="104">
        <v>0</v>
      </c>
      <c r="X42" s="103">
        <v>0</v>
      </c>
      <c r="Y42" s="105" t="s">
        <v>12</v>
      </c>
      <c r="Z42" s="104">
        <v>0</v>
      </c>
      <c r="AA42" s="104">
        <v>0</v>
      </c>
      <c r="AB42" s="105" t="s">
        <v>12</v>
      </c>
      <c r="AC42" s="104">
        <v>0</v>
      </c>
      <c r="AD42" s="103">
        <v>0</v>
      </c>
      <c r="AE42" s="141" t="s">
        <v>47</v>
      </c>
      <c r="AF42" s="119"/>
    </row>
    <row r="43" spans="1:32" s="118" customFormat="1" ht="14.45" customHeight="1">
      <c r="A43" s="128" t="s">
        <v>46</v>
      </c>
      <c r="B43" s="127"/>
      <c r="C43" s="126"/>
      <c r="D43" s="124">
        <v>145.69999999999999</v>
      </c>
      <c r="E43" s="112"/>
      <c r="F43" s="174">
        <v>0</v>
      </c>
      <c r="G43" s="123"/>
      <c r="H43" s="109">
        <v>0</v>
      </c>
      <c r="I43" s="124">
        <v>133.4</v>
      </c>
      <c r="J43" s="112"/>
      <c r="K43" s="174">
        <v>0</v>
      </c>
      <c r="L43" s="123"/>
      <c r="M43" s="109">
        <v>0</v>
      </c>
      <c r="N43" s="104" t="s">
        <v>12</v>
      </c>
      <c r="O43" s="104">
        <v>0</v>
      </c>
      <c r="P43" s="103">
        <v>0</v>
      </c>
      <c r="Q43" s="122" t="s">
        <v>12</v>
      </c>
      <c r="R43" s="121"/>
      <c r="S43" s="121"/>
      <c r="T43" s="104">
        <v>0</v>
      </c>
      <c r="U43" s="103">
        <v>0</v>
      </c>
      <c r="V43" s="105" t="s">
        <v>12</v>
      </c>
      <c r="W43" s="104">
        <v>0</v>
      </c>
      <c r="X43" s="103">
        <v>0</v>
      </c>
      <c r="Y43" s="105" t="s">
        <v>12</v>
      </c>
      <c r="Z43" s="104">
        <v>0</v>
      </c>
      <c r="AA43" s="104">
        <v>0</v>
      </c>
      <c r="AB43" s="105" t="s">
        <v>12</v>
      </c>
      <c r="AC43" s="104">
        <v>0</v>
      </c>
      <c r="AD43" s="103">
        <v>0</v>
      </c>
      <c r="AE43" s="141" t="s">
        <v>45</v>
      </c>
      <c r="AF43" s="119"/>
    </row>
    <row r="44" spans="1:32" s="118" customFormat="1" ht="14.45" customHeight="1">
      <c r="A44" s="128" t="s">
        <v>44</v>
      </c>
      <c r="B44" s="127"/>
      <c r="C44" s="126"/>
      <c r="D44" s="144">
        <v>165.2</v>
      </c>
      <c r="E44" s="112"/>
      <c r="F44" s="143">
        <v>0</v>
      </c>
      <c r="G44" s="123"/>
      <c r="H44" s="109">
        <f>F44/D44*100</f>
        <v>0</v>
      </c>
      <c r="I44" s="144">
        <v>158.80000000000001</v>
      </c>
      <c r="J44" s="112"/>
      <c r="K44" s="143">
        <v>0</v>
      </c>
      <c r="L44" s="123"/>
      <c r="M44" s="109">
        <f>K44/I44*100</f>
        <v>0</v>
      </c>
      <c r="N44" s="104">
        <v>176.7</v>
      </c>
      <c r="O44" s="104">
        <v>0</v>
      </c>
      <c r="P44" s="103">
        <f>O44/N44*100</f>
        <v>0</v>
      </c>
      <c r="Q44" s="122">
        <v>187.9</v>
      </c>
      <c r="R44" s="121"/>
      <c r="S44" s="121"/>
      <c r="T44" s="104">
        <v>0</v>
      </c>
      <c r="U44" s="103">
        <f>T44/Q44*100</f>
        <v>0</v>
      </c>
      <c r="V44" s="105">
        <v>201.2</v>
      </c>
      <c r="W44" s="104">
        <v>0</v>
      </c>
      <c r="X44" s="103">
        <f>W44/V44*100</f>
        <v>0</v>
      </c>
      <c r="Y44" s="105">
        <v>212.7</v>
      </c>
      <c r="Z44" s="104">
        <v>20.399999999999999</v>
      </c>
      <c r="AA44" s="103">
        <f>Z44/Y44*100</f>
        <v>9.5909732016925258</v>
      </c>
      <c r="AB44" s="105">
        <v>225.8</v>
      </c>
      <c r="AC44" s="104">
        <v>30.6</v>
      </c>
      <c r="AD44" s="103">
        <f>AC44/AB44*100</f>
        <v>13.551815766164749</v>
      </c>
      <c r="AE44" s="141" t="s">
        <v>43</v>
      </c>
      <c r="AF44" s="119"/>
    </row>
    <row r="45" spans="1:32" s="118" customFormat="1" ht="14.45" customHeight="1">
      <c r="A45" s="128" t="s">
        <v>42</v>
      </c>
      <c r="B45" s="127"/>
      <c r="C45" s="126"/>
      <c r="D45" s="124">
        <v>56.5</v>
      </c>
      <c r="E45" s="125"/>
      <c r="F45" s="174">
        <v>0</v>
      </c>
      <c r="G45" s="123"/>
      <c r="H45" s="109">
        <v>0</v>
      </c>
      <c r="I45" s="124">
        <v>50.2</v>
      </c>
      <c r="J45" s="112" t="s">
        <v>9</v>
      </c>
      <c r="K45" s="174">
        <v>0</v>
      </c>
      <c r="L45" s="123"/>
      <c r="M45" s="109">
        <v>0</v>
      </c>
      <c r="N45" s="104">
        <v>50.4</v>
      </c>
      <c r="O45" s="104">
        <v>0</v>
      </c>
      <c r="P45" s="103">
        <v>0</v>
      </c>
      <c r="Q45" s="122" t="s">
        <v>41</v>
      </c>
      <c r="R45" s="121"/>
      <c r="S45" s="121"/>
      <c r="T45" s="104">
        <v>0</v>
      </c>
      <c r="U45" s="103">
        <v>0</v>
      </c>
      <c r="V45" s="105" t="s">
        <v>40</v>
      </c>
      <c r="W45" s="104">
        <v>0</v>
      </c>
      <c r="X45" s="103">
        <v>0</v>
      </c>
      <c r="Y45" s="105" t="s">
        <v>39</v>
      </c>
      <c r="Z45" s="104">
        <v>0</v>
      </c>
      <c r="AA45" s="104">
        <v>0</v>
      </c>
      <c r="AB45" s="105" t="s">
        <v>38</v>
      </c>
      <c r="AC45" s="104">
        <v>0</v>
      </c>
      <c r="AD45" s="103">
        <v>0</v>
      </c>
      <c r="AE45" s="141" t="s">
        <v>37</v>
      </c>
      <c r="AF45" s="119"/>
    </row>
    <row r="46" spans="1:32" s="118" customFormat="1" ht="18" customHeight="1">
      <c r="A46" s="128" t="s">
        <v>36</v>
      </c>
      <c r="B46" s="127"/>
      <c r="C46" s="126"/>
      <c r="D46" s="124">
        <v>304.8</v>
      </c>
      <c r="E46" s="112"/>
      <c r="F46" s="174">
        <v>0</v>
      </c>
      <c r="G46" s="123"/>
      <c r="H46" s="109">
        <v>0</v>
      </c>
      <c r="I46" s="124">
        <v>304.3</v>
      </c>
      <c r="J46" s="112"/>
      <c r="K46" s="174">
        <v>0</v>
      </c>
      <c r="L46" s="123"/>
      <c r="M46" s="109">
        <v>0</v>
      </c>
      <c r="N46" s="104">
        <v>322</v>
      </c>
      <c r="O46" s="104">
        <v>0</v>
      </c>
      <c r="P46" s="103">
        <v>0</v>
      </c>
      <c r="Q46" s="122" t="s">
        <v>35</v>
      </c>
      <c r="R46" s="121"/>
      <c r="S46" s="121"/>
      <c r="T46" s="104" t="s">
        <v>34</v>
      </c>
      <c r="U46" s="103" t="s">
        <v>33</v>
      </c>
      <c r="V46" s="105" t="s">
        <v>32</v>
      </c>
      <c r="W46" s="104">
        <v>35</v>
      </c>
      <c r="X46" s="104" t="s">
        <v>31</v>
      </c>
      <c r="Y46" s="105" t="s">
        <v>30</v>
      </c>
      <c r="Z46" s="104">
        <v>35</v>
      </c>
      <c r="AA46" s="104" t="s">
        <v>29</v>
      </c>
      <c r="AB46" s="105" t="s">
        <v>12</v>
      </c>
      <c r="AC46" s="104">
        <v>35</v>
      </c>
      <c r="AD46" s="103" t="s">
        <v>28</v>
      </c>
      <c r="AE46" s="141" t="s">
        <v>27</v>
      </c>
      <c r="AF46" s="119"/>
    </row>
    <row r="47" spans="1:32" s="157" customFormat="1" ht="14.45" customHeight="1">
      <c r="A47" s="173" t="s">
        <v>26</v>
      </c>
      <c r="B47" s="172"/>
      <c r="C47" s="171"/>
      <c r="D47" s="170">
        <f>D48+D51</f>
        <v>1911.8999999999999</v>
      </c>
      <c r="E47" s="169"/>
      <c r="F47" s="168">
        <f>F48+F51</f>
        <v>198.4</v>
      </c>
      <c r="G47" s="167"/>
      <c r="H47" s="166">
        <f>F47/D47*100</f>
        <v>10.377111773628329</v>
      </c>
      <c r="I47" s="170">
        <f>I48+I51</f>
        <v>1883.2</v>
      </c>
      <c r="J47" s="169"/>
      <c r="K47" s="168">
        <f>K48+K51</f>
        <v>209.8</v>
      </c>
      <c r="L47" s="167"/>
      <c r="M47" s="166">
        <f>K47/I47*100</f>
        <v>11.140611724723874</v>
      </c>
      <c r="N47" s="161"/>
      <c r="O47" s="161"/>
      <c r="P47" s="160"/>
      <c r="Q47" s="162"/>
      <c r="R47" s="161"/>
      <c r="S47" s="161"/>
      <c r="T47" s="161"/>
      <c r="U47" s="160"/>
      <c r="V47" s="165"/>
      <c r="W47" s="163"/>
      <c r="X47" s="164"/>
      <c r="Y47" s="162"/>
      <c r="Z47" s="161"/>
      <c r="AA47" s="163"/>
      <c r="AB47" s="162"/>
      <c r="AC47" s="161"/>
      <c r="AD47" s="160"/>
      <c r="AE47" s="159" t="s">
        <v>25</v>
      </c>
      <c r="AF47" s="158"/>
    </row>
    <row r="48" spans="1:32" s="145" customFormat="1" ht="14.45" customHeight="1">
      <c r="A48" s="117" t="s">
        <v>24</v>
      </c>
      <c r="B48" s="116"/>
      <c r="C48" s="115"/>
      <c r="D48" s="156">
        <f>D49+D50</f>
        <v>1621.6</v>
      </c>
      <c r="E48" s="140"/>
      <c r="F48" s="155">
        <f>F49+F50</f>
        <v>198.4</v>
      </c>
      <c r="G48" s="137"/>
      <c r="H48" s="136">
        <f>F48/D48*100</f>
        <v>12.234829797730637</v>
      </c>
      <c r="I48" s="156">
        <f>I49+I50</f>
        <v>1591</v>
      </c>
      <c r="J48" s="140"/>
      <c r="K48" s="155">
        <f>K49+K50</f>
        <v>209.8</v>
      </c>
      <c r="L48" s="137"/>
      <c r="M48" s="136">
        <f>K48/I48*100</f>
        <v>13.186675047140165</v>
      </c>
      <c r="N48" s="151"/>
      <c r="O48" s="149"/>
      <c r="P48" s="148"/>
      <c r="Q48" s="154"/>
      <c r="R48" s="153"/>
      <c r="S48" s="153"/>
      <c r="T48" s="149"/>
      <c r="U48" s="148"/>
      <c r="V48" s="133"/>
      <c r="W48" s="151"/>
      <c r="X48" s="148"/>
      <c r="Y48" s="152"/>
      <c r="Z48" s="149"/>
      <c r="AA48" s="151"/>
      <c r="AB48" s="150"/>
      <c r="AC48" s="149"/>
      <c r="AD48" s="148"/>
      <c r="AE48" s="147" t="s">
        <v>23</v>
      </c>
      <c r="AF48" s="146"/>
    </row>
    <row r="49" spans="1:32" s="118" customFormat="1" ht="15.75" customHeight="1">
      <c r="A49" s="128" t="s">
        <v>22</v>
      </c>
      <c r="B49" s="127"/>
      <c r="C49" s="126"/>
      <c r="D49" s="144">
        <v>1051</v>
      </c>
      <c r="E49" s="125"/>
      <c r="F49" s="143">
        <v>64.900000000000006</v>
      </c>
      <c r="G49" s="123"/>
      <c r="H49" s="109">
        <f>F49/D49*100</f>
        <v>6.1750713606089445</v>
      </c>
      <c r="I49" s="144">
        <v>1028</v>
      </c>
      <c r="J49" s="125" t="s">
        <v>15</v>
      </c>
      <c r="K49" s="143">
        <v>63.8</v>
      </c>
      <c r="L49" s="123" t="s">
        <v>15</v>
      </c>
      <c r="M49" s="109">
        <f>K49/I49*100</f>
        <v>6.2062256809338514</v>
      </c>
      <c r="N49" s="104" t="s">
        <v>12</v>
      </c>
      <c r="O49" s="104" t="s">
        <v>12</v>
      </c>
      <c r="P49" s="103" t="s">
        <v>12</v>
      </c>
      <c r="Q49" s="122" t="s">
        <v>12</v>
      </c>
      <c r="R49" s="121"/>
      <c r="S49" s="121"/>
      <c r="T49" s="104" t="s">
        <v>12</v>
      </c>
      <c r="U49" s="103" t="s">
        <v>12</v>
      </c>
      <c r="V49" s="105">
        <v>1065</v>
      </c>
      <c r="W49" s="104" t="s">
        <v>21</v>
      </c>
      <c r="X49" s="103" t="s">
        <v>20</v>
      </c>
      <c r="Y49" s="105" t="s">
        <v>12</v>
      </c>
      <c r="Z49" s="104" t="s">
        <v>12</v>
      </c>
      <c r="AA49" s="104" t="s">
        <v>12</v>
      </c>
      <c r="AB49" s="105" t="s">
        <v>12</v>
      </c>
      <c r="AC49" s="104" t="s">
        <v>12</v>
      </c>
      <c r="AD49" s="103" t="s">
        <v>12</v>
      </c>
      <c r="AE49" s="141" t="s">
        <v>19</v>
      </c>
      <c r="AF49" s="119"/>
    </row>
    <row r="50" spans="1:32" s="100" customFormat="1" ht="14.45" customHeight="1">
      <c r="A50" s="128" t="s">
        <v>18</v>
      </c>
      <c r="B50" s="127"/>
      <c r="C50" s="126"/>
      <c r="D50" s="144">
        <v>570.6</v>
      </c>
      <c r="E50" s="112"/>
      <c r="F50" s="143">
        <v>133.5</v>
      </c>
      <c r="G50" s="142"/>
      <c r="H50" s="109">
        <f>F50/D50*100</f>
        <v>23.396424815983174</v>
      </c>
      <c r="I50" s="144">
        <v>563</v>
      </c>
      <c r="J50" s="125" t="s">
        <v>15</v>
      </c>
      <c r="K50" s="143">
        <v>146</v>
      </c>
      <c r="L50" s="142"/>
      <c r="M50" s="109">
        <f>K50/I50*100</f>
        <v>25.932504440497333</v>
      </c>
      <c r="N50" s="104" t="s">
        <v>12</v>
      </c>
      <c r="O50" s="104" t="s">
        <v>12</v>
      </c>
      <c r="P50" s="104" t="s">
        <v>12</v>
      </c>
      <c r="Q50" s="122" t="s">
        <v>12</v>
      </c>
      <c r="R50" s="121"/>
      <c r="S50" s="121"/>
      <c r="T50" s="104" t="s">
        <v>12</v>
      </c>
      <c r="U50" s="104" t="s">
        <v>12</v>
      </c>
      <c r="V50" s="105" t="s">
        <v>12</v>
      </c>
      <c r="W50" s="104" t="s">
        <v>12</v>
      </c>
      <c r="X50" s="104" t="s">
        <v>12</v>
      </c>
      <c r="Y50" s="105" t="s">
        <v>12</v>
      </c>
      <c r="Z50" s="104" t="s">
        <v>12</v>
      </c>
      <c r="AA50" s="104" t="s">
        <v>12</v>
      </c>
      <c r="AB50" s="105" t="s">
        <v>12</v>
      </c>
      <c r="AC50" s="104" t="s">
        <v>12</v>
      </c>
      <c r="AD50" s="103" t="s">
        <v>12</v>
      </c>
      <c r="AE50" s="141" t="s">
        <v>17</v>
      </c>
      <c r="AF50" s="119"/>
    </row>
    <row r="51" spans="1:32" s="80" customFormat="1" ht="14.45" customHeight="1">
      <c r="A51" s="117" t="s">
        <v>16</v>
      </c>
      <c r="B51" s="116"/>
      <c r="C51" s="115"/>
      <c r="D51" s="139">
        <f>D52+D53</f>
        <v>290.3</v>
      </c>
      <c r="E51" s="140"/>
      <c r="F51" s="138">
        <f>F52+F53</f>
        <v>0</v>
      </c>
      <c r="G51" s="137"/>
      <c r="H51" s="136">
        <f>F51/D51*100</f>
        <v>0</v>
      </c>
      <c r="I51" s="139">
        <f>I52+I53</f>
        <v>292.2</v>
      </c>
      <c r="J51" s="114" t="s">
        <v>15</v>
      </c>
      <c r="K51" s="138">
        <f>K52+K53</f>
        <v>0</v>
      </c>
      <c r="L51" s="137"/>
      <c r="M51" s="136">
        <f>K51/I51*100</f>
        <v>0</v>
      </c>
      <c r="N51" s="132"/>
      <c r="O51" s="132"/>
      <c r="P51" s="131"/>
      <c r="Q51" s="135"/>
      <c r="R51" s="134"/>
      <c r="S51" s="134"/>
      <c r="T51" s="132"/>
      <c r="U51" s="131"/>
      <c r="V51" s="133"/>
      <c r="W51" s="132"/>
      <c r="X51" s="131"/>
      <c r="Y51" s="133"/>
      <c r="Z51" s="132"/>
      <c r="AA51" s="132"/>
      <c r="AB51" s="133"/>
      <c r="AC51" s="132"/>
      <c r="AD51" s="131"/>
      <c r="AE51" s="130" t="s">
        <v>14</v>
      </c>
      <c r="AF51" s="129"/>
    </row>
    <row r="52" spans="1:32" s="118" customFormat="1" ht="15.75" customHeight="1">
      <c r="A52" s="128" t="s">
        <v>13</v>
      </c>
      <c r="B52" s="127"/>
      <c r="C52" s="126"/>
      <c r="D52" s="124">
        <v>247.3</v>
      </c>
      <c r="E52" s="125"/>
      <c r="F52" s="123">
        <v>0</v>
      </c>
      <c r="G52" s="123"/>
      <c r="H52" s="109">
        <f>F52/D52*100</f>
        <v>0</v>
      </c>
      <c r="I52" s="124">
        <v>248.9</v>
      </c>
      <c r="J52" s="112" t="s">
        <v>9</v>
      </c>
      <c r="K52" s="123">
        <v>0</v>
      </c>
      <c r="L52" s="123"/>
      <c r="M52" s="109">
        <f>K52/I52*100</f>
        <v>0</v>
      </c>
      <c r="N52" s="104" t="s">
        <v>12</v>
      </c>
      <c r="O52" s="104">
        <v>0</v>
      </c>
      <c r="P52" s="103">
        <v>0</v>
      </c>
      <c r="Q52" s="122" t="s">
        <v>12</v>
      </c>
      <c r="R52" s="121"/>
      <c r="S52" s="121"/>
      <c r="T52" s="104">
        <v>0</v>
      </c>
      <c r="U52" s="103">
        <v>0</v>
      </c>
      <c r="V52" s="105" t="s">
        <v>12</v>
      </c>
      <c r="W52" s="104">
        <v>0</v>
      </c>
      <c r="X52" s="103">
        <v>0</v>
      </c>
      <c r="Y52" s="105" t="s">
        <v>12</v>
      </c>
      <c r="Z52" s="104">
        <v>0</v>
      </c>
      <c r="AA52" s="104">
        <v>0</v>
      </c>
      <c r="AB52" s="105" t="s">
        <v>12</v>
      </c>
      <c r="AC52" s="104">
        <v>0</v>
      </c>
      <c r="AD52" s="103">
        <v>0</v>
      </c>
      <c r="AE52" s="120" t="s">
        <v>11</v>
      </c>
      <c r="AF52" s="119"/>
    </row>
    <row r="53" spans="1:32" s="100" customFormat="1" ht="17.25" customHeight="1">
      <c r="A53" s="117" t="s">
        <v>10</v>
      </c>
      <c r="B53" s="116"/>
      <c r="C53" s="115"/>
      <c r="D53" s="113">
        <v>43</v>
      </c>
      <c r="E53" s="114"/>
      <c r="F53" s="111">
        <v>0</v>
      </c>
      <c r="G53" s="110"/>
      <c r="H53" s="109">
        <f>F53/D53*100</f>
        <v>0</v>
      </c>
      <c r="I53" s="113">
        <v>43.3</v>
      </c>
      <c r="J53" s="112" t="s">
        <v>9</v>
      </c>
      <c r="K53" s="111">
        <v>0</v>
      </c>
      <c r="L53" s="110"/>
      <c r="M53" s="109">
        <f>K53/I53*100</f>
        <v>0</v>
      </c>
      <c r="N53" s="104">
        <v>42.3</v>
      </c>
      <c r="O53" s="104">
        <v>0</v>
      </c>
      <c r="P53" s="103">
        <v>0</v>
      </c>
      <c r="Q53" s="108" t="s">
        <v>8</v>
      </c>
      <c r="R53" s="107"/>
      <c r="S53" s="107"/>
      <c r="T53" s="104">
        <v>0</v>
      </c>
      <c r="U53" s="103">
        <v>0</v>
      </c>
      <c r="V53" s="104" t="s">
        <v>7</v>
      </c>
      <c r="W53" s="106">
        <v>0</v>
      </c>
      <c r="X53" s="103">
        <v>0</v>
      </c>
      <c r="Y53" s="105" t="s">
        <v>6</v>
      </c>
      <c r="Z53" s="104">
        <v>0</v>
      </c>
      <c r="AA53" s="106">
        <v>0</v>
      </c>
      <c r="AB53" s="105" t="s">
        <v>5</v>
      </c>
      <c r="AC53" s="104">
        <v>0</v>
      </c>
      <c r="AD53" s="103">
        <v>0</v>
      </c>
      <c r="AE53" s="102" t="s">
        <v>4</v>
      </c>
      <c r="AF53" s="101"/>
    </row>
    <row r="54" spans="1:32" s="80" customFormat="1" ht="14.45" customHeight="1">
      <c r="A54" s="99" t="s">
        <v>3</v>
      </c>
      <c r="B54" s="98"/>
      <c r="C54" s="97"/>
      <c r="D54" s="93">
        <f>D7+D15+D47-D9-D24-D25</f>
        <v>10682.245999999999</v>
      </c>
      <c r="E54" s="96"/>
      <c r="F54" s="93">
        <f>F7+F15+F47-F9-F24-F25</f>
        <v>1894.2190000000001</v>
      </c>
      <c r="G54" s="92"/>
      <c r="H54" s="91">
        <f>F54/D54*100</f>
        <v>17.732403840915108</v>
      </c>
      <c r="I54" s="95">
        <f>I7+I15+I47-I9-I24-I25</f>
        <v>10575.294000000002</v>
      </c>
      <c r="J54" s="94"/>
      <c r="K54" s="93">
        <f>K7+K15+K47-K9-K24-K25</f>
        <v>1925.954</v>
      </c>
      <c r="L54" s="92"/>
      <c r="M54" s="91">
        <f>K54/I54*100</f>
        <v>18.211824654709361</v>
      </c>
      <c r="N54" s="85"/>
      <c r="O54" s="84"/>
      <c r="P54" s="83"/>
      <c r="Q54" s="90"/>
      <c r="R54" s="89"/>
      <c r="S54" s="89"/>
      <c r="T54" s="84"/>
      <c r="U54" s="83"/>
      <c r="V54" s="88"/>
      <c r="W54" s="87"/>
      <c r="X54" s="86"/>
      <c r="Y54" s="85"/>
      <c r="Z54" s="84"/>
      <c r="AA54" s="83"/>
      <c r="AB54" s="84"/>
      <c r="AC54" s="84"/>
      <c r="AD54" s="83"/>
      <c r="AE54" s="82" t="s">
        <v>2</v>
      </c>
      <c r="AF54" s="81"/>
    </row>
    <row r="55" spans="1:32" s="58" customFormat="1" ht="14.45" customHeight="1">
      <c r="A55" s="79" t="s">
        <v>1</v>
      </c>
      <c r="B55" s="78"/>
      <c r="C55" s="77"/>
      <c r="D55" s="76">
        <f>D7+D15+D47-D14-D35-D39-D41-D53</f>
        <v>11796.915999999999</v>
      </c>
      <c r="E55" s="75"/>
      <c r="F55" s="74">
        <f>F7+F15+F47-F14-F35-F39-F41-F53</f>
        <v>2101.759</v>
      </c>
      <c r="G55" s="75"/>
      <c r="H55" s="72">
        <f>F55/D55*100</f>
        <v>17.81617331173673</v>
      </c>
      <c r="I55" s="74">
        <f xml:space="preserve"> I7+I15+I47-I14-I35-I39-I41-I53</f>
        <v>11607.534000000001</v>
      </c>
      <c r="J55" s="73"/>
      <c r="K55" s="74">
        <f xml:space="preserve"> K7+K15+K47-K14-K35-K39-K41-K53</f>
        <v>2138.9940000000001</v>
      </c>
      <c r="L55" s="73"/>
      <c r="M55" s="72">
        <f>K55/I55*100</f>
        <v>18.427635017050132</v>
      </c>
      <c r="N55" s="71"/>
      <c r="O55" s="69"/>
      <c r="P55" s="70"/>
      <c r="Q55" s="68"/>
      <c r="R55" s="69"/>
      <c r="S55" s="68"/>
      <c r="T55" s="68"/>
      <c r="U55" s="67"/>
      <c r="V55" s="66"/>
      <c r="W55" s="65"/>
      <c r="X55" s="64"/>
      <c r="Y55" s="63"/>
      <c r="Z55" s="60"/>
      <c r="AA55" s="62"/>
      <c r="AB55" s="60"/>
      <c r="AC55" s="60"/>
      <c r="AD55" s="61"/>
      <c r="AE55" s="60"/>
      <c r="AF55" s="59" t="s">
        <v>0</v>
      </c>
    </row>
    <row r="56" spans="1:32" ht="14.45" customHeight="1">
      <c r="A56" s="38"/>
      <c r="B56" s="38"/>
      <c r="C56" s="43"/>
      <c r="D56" s="38"/>
      <c r="E56" s="38"/>
      <c r="F56" s="38"/>
      <c r="G56" s="38"/>
      <c r="H56" s="38"/>
      <c r="I56" s="38"/>
      <c r="J56" s="38"/>
      <c r="K56" s="38"/>
      <c r="L56" s="38"/>
      <c r="M56" s="57"/>
      <c r="N56" s="38"/>
      <c r="O56" s="38"/>
      <c r="P56" s="38"/>
      <c r="Q56" s="56"/>
      <c r="R56" s="56"/>
      <c r="S56" s="38"/>
      <c r="T56" s="38"/>
      <c r="U56" s="38"/>
      <c r="V56" s="31"/>
      <c r="W56" s="28"/>
      <c r="X56" s="28"/>
    </row>
    <row r="57" spans="1:32" ht="14.45" customHeight="1">
      <c r="A57" s="28"/>
      <c r="B57" s="28"/>
      <c r="C57" s="43"/>
      <c r="D57" s="39"/>
      <c r="E57" s="38"/>
      <c r="F57" s="32"/>
      <c r="G57" s="38"/>
      <c r="H57" s="37"/>
      <c r="I57" s="55"/>
      <c r="J57" s="36"/>
      <c r="K57" s="55"/>
      <c r="L57" s="36"/>
      <c r="M57" s="35"/>
      <c r="N57" s="32"/>
      <c r="O57" s="33"/>
      <c r="P57" s="34"/>
      <c r="Q57" s="42"/>
      <c r="R57" s="44"/>
      <c r="S57" s="33"/>
      <c r="T57" s="32"/>
      <c r="U57" s="32"/>
      <c r="V57" s="31"/>
      <c r="W57" s="28"/>
      <c r="X57" s="28"/>
    </row>
    <row r="58" spans="1:32" ht="14.45" customHeight="1">
      <c r="A58" s="28"/>
      <c r="B58" s="28"/>
      <c r="C58" s="43"/>
      <c r="D58" s="39"/>
      <c r="E58" s="38"/>
      <c r="F58" s="32"/>
      <c r="G58" s="38"/>
      <c r="H58" s="37"/>
      <c r="I58" s="32"/>
      <c r="J58" s="36"/>
      <c r="K58" s="47"/>
      <c r="L58" s="49"/>
      <c r="M58" s="48"/>
      <c r="N58" s="54"/>
      <c r="O58" s="33"/>
      <c r="P58" s="34"/>
      <c r="Q58" s="42"/>
      <c r="R58" s="44"/>
      <c r="S58" s="33"/>
      <c r="T58" s="32"/>
      <c r="U58" s="32"/>
      <c r="V58" s="31"/>
      <c r="W58" s="28"/>
      <c r="X58" s="28"/>
    </row>
    <row r="59" spans="1:32" ht="14.45" customHeight="1">
      <c r="A59" s="41"/>
      <c r="B59" s="41"/>
      <c r="C59" s="40"/>
      <c r="D59" s="52"/>
      <c r="E59" s="51"/>
      <c r="F59" s="47"/>
      <c r="G59" s="51"/>
      <c r="H59" s="50"/>
      <c r="I59" s="47"/>
      <c r="J59" s="49"/>
      <c r="K59" s="47"/>
      <c r="L59" s="49"/>
      <c r="M59" s="48"/>
      <c r="N59" s="47"/>
      <c r="O59" s="33"/>
      <c r="P59" s="34"/>
      <c r="Q59" s="34"/>
      <c r="R59" s="44"/>
      <c r="S59" s="33"/>
      <c r="T59" s="32"/>
      <c r="U59" s="32"/>
      <c r="V59" s="31"/>
      <c r="W59" s="28"/>
      <c r="X59" s="28"/>
    </row>
    <row r="60" spans="1:32" ht="14.45" customHeight="1">
      <c r="A60" s="41"/>
      <c r="B60" s="41"/>
      <c r="C60" s="40"/>
      <c r="D60" s="52"/>
      <c r="E60" s="51"/>
      <c r="F60" s="47"/>
      <c r="G60" s="51"/>
      <c r="H60" s="50"/>
      <c r="I60" s="47"/>
      <c r="J60" s="49"/>
      <c r="K60" s="47"/>
      <c r="L60" s="49"/>
      <c r="M60" s="48"/>
      <c r="N60" s="47"/>
      <c r="O60" s="46"/>
      <c r="P60" s="45"/>
      <c r="Q60" s="42"/>
      <c r="R60" s="44"/>
      <c r="S60" s="33"/>
      <c r="T60" s="32"/>
      <c r="U60" s="53"/>
      <c r="V60" s="31"/>
      <c r="W60" s="28"/>
      <c r="X60" s="28"/>
    </row>
    <row r="61" spans="1:32" ht="14.45" customHeight="1">
      <c r="A61" s="41"/>
      <c r="B61" s="41"/>
      <c r="C61" s="40"/>
      <c r="D61" s="52"/>
      <c r="E61" s="51"/>
      <c r="F61" s="47"/>
      <c r="G61" s="51"/>
      <c r="H61" s="50"/>
      <c r="I61" s="47"/>
      <c r="J61" s="49"/>
      <c r="K61" s="47"/>
      <c r="L61" s="49"/>
      <c r="M61" s="48"/>
      <c r="N61" s="47"/>
      <c r="O61" s="46"/>
      <c r="P61" s="45"/>
      <c r="Q61" s="34"/>
      <c r="R61" s="44"/>
      <c r="S61" s="33"/>
      <c r="T61" s="32"/>
      <c r="V61" s="31"/>
      <c r="W61" s="28"/>
      <c r="X61" s="28"/>
    </row>
    <row r="62" spans="1:32" ht="14.45" customHeight="1">
      <c r="A62" s="41"/>
      <c r="B62" s="41"/>
      <c r="C62" s="40"/>
      <c r="D62" s="52"/>
      <c r="E62" s="51"/>
      <c r="F62" s="47"/>
      <c r="G62" s="51"/>
      <c r="H62" s="50"/>
      <c r="I62" s="47"/>
      <c r="J62" s="49"/>
      <c r="K62" s="47"/>
      <c r="L62" s="49"/>
      <c r="M62" s="48"/>
      <c r="N62" s="47"/>
      <c r="O62" s="46"/>
      <c r="P62" s="45"/>
      <c r="Q62" s="34"/>
      <c r="R62" s="44"/>
      <c r="S62" s="33"/>
      <c r="T62" s="32"/>
      <c r="U62" s="32"/>
      <c r="V62" s="31"/>
      <c r="W62" s="28"/>
      <c r="X62" s="28"/>
    </row>
    <row r="63" spans="1:32" ht="14.45" customHeight="1">
      <c r="A63" s="41"/>
      <c r="B63" s="41"/>
      <c r="C63" s="40"/>
      <c r="D63" s="52"/>
      <c r="E63" s="51"/>
      <c r="F63" s="47"/>
      <c r="G63" s="51"/>
      <c r="H63" s="50"/>
      <c r="I63" s="47"/>
      <c r="J63" s="49"/>
      <c r="K63" s="47"/>
      <c r="L63" s="49"/>
      <c r="M63" s="48"/>
      <c r="N63" s="47"/>
      <c r="O63" s="46"/>
      <c r="P63" s="45"/>
      <c r="Q63" s="34"/>
      <c r="R63" s="44"/>
      <c r="S63" s="33"/>
      <c r="T63" s="32"/>
      <c r="U63" s="32"/>
      <c r="V63" s="31"/>
      <c r="W63" s="28"/>
      <c r="X63" s="28"/>
    </row>
    <row r="64" spans="1:32" ht="14.45" customHeight="1">
      <c r="A64" s="41"/>
      <c r="B64" s="41"/>
      <c r="C64" s="40"/>
      <c r="D64" s="52"/>
      <c r="E64" s="51"/>
      <c r="F64" s="47"/>
      <c r="G64" s="51"/>
      <c r="H64" s="50"/>
      <c r="I64" s="47"/>
      <c r="J64" s="49"/>
      <c r="K64" s="47"/>
      <c r="L64" s="49"/>
      <c r="M64" s="48"/>
      <c r="N64" s="47"/>
      <c r="O64" s="46"/>
      <c r="P64" s="45"/>
      <c r="Q64" s="34"/>
      <c r="R64" s="44"/>
      <c r="S64" s="33"/>
      <c r="T64" s="32"/>
      <c r="U64" s="32"/>
      <c r="V64" s="31"/>
      <c r="W64" s="28"/>
      <c r="X64" s="28"/>
    </row>
    <row r="65" spans="1:26" ht="14.45" customHeight="1">
      <c r="A65" s="28"/>
      <c r="B65" s="28"/>
      <c r="C65" s="43"/>
      <c r="D65" s="39"/>
      <c r="E65" s="38"/>
      <c r="F65" s="32"/>
      <c r="G65" s="38"/>
      <c r="H65" s="37"/>
      <c r="I65" s="32"/>
      <c r="J65" s="36"/>
      <c r="K65" s="32"/>
      <c r="L65" s="36"/>
      <c r="M65" s="35"/>
      <c r="N65" s="32"/>
      <c r="O65" s="33"/>
      <c r="P65" s="34"/>
      <c r="Q65" s="42"/>
      <c r="R65" s="32"/>
      <c r="S65" s="33"/>
      <c r="T65" s="32"/>
      <c r="U65" s="32"/>
      <c r="V65" s="31"/>
      <c r="W65" s="28"/>
      <c r="X65" s="28"/>
    </row>
    <row r="66" spans="1:26" ht="14.45" customHeight="1">
      <c r="A66" s="41"/>
      <c r="B66" s="41"/>
      <c r="C66" s="40"/>
      <c r="D66" s="39"/>
      <c r="E66" s="38"/>
      <c r="F66" s="32"/>
      <c r="G66" s="38"/>
      <c r="H66" s="37"/>
      <c r="I66" s="32"/>
      <c r="J66" s="36"/>
      <c r="K66" s="32"/>
      <c r="L66" s="36"/>
      <c r="M66" s="35"/>
      <c r="N66" s="32"/>
      <c r="O66" s="33"/>
      <c r="P66" s="34"/>
      <c r="Q66" s="42"/>
      <c r="R66" s="32"/>
      <c r="S66" s="33"/>
      <c r="T66" s="32"/>
      <c r="U66" s="32"/>
      <c r="V66" s="31"/>
      <c r="W66" s="28"/>
      <c r="X66" s="28"/>
    </row>
    <row r="67" spans="1:26" ht="14.45" customHeight="1">
      <c r="A67" s="41"/>
      <c r="B67" s="41"/>
      <c r="C67" s="40"/>
      <c r="D67" s="39"/>
      <c r="E67" s="38"/>
      <c r="F67" s="32"/>
      <c r="G67" s="38"/>
      <c r="H67" s="37"/>
      <c r="I67" s="32"/>
      <c r="J67" s="36"/>
      <c r="K67" s="32"/>
      <c r="L67" s="36"/>
      <c r="M67" s="35"/>
      <c r="N67" s="32"/>
      <c r="O67" s="33"/>
      <c r="P67" s="34"/>
      <c r="Q67" s="34"/>
      <c r="R67" s="32"/>
      <c r="S67" s="33"/>
      <c r="T67" s="32"/>
      <c r="U67" s="32"/>
      <c r="V67" s="31"/>
      <c r="W67" s="28"/>
      <c r="X67" s="28"/>
    </row>
    <row r="68" spans="1:26" ht="14.45" customHeight="1">
      <c r="A68" s="28"/>
      <c r="C68" s="12"/>
      <c r="D68" s="11"/>
      <c r="E68" s="10"/>
      <c r="F68" s="9"/>
      <c r="G68" s="2"/>
      <c r="H68" s="9"/>
      <c r="I68" s="8"/>
      <c r="J68" s="2"/>
      <c r="K68" s="7"/>
      <c r="L68" s="2"/>
      <c r="M68" s="25"/>
      <c r="N68" s="8"/>
      <c r="O68" s="2"/>
      <c r="P68" s="4"/>
      <c r="Q68" s="5"/>
      <c r="R68" s="5"/>
      <c r="T68" s="4"/>
      <c r="U68" s="2"/>
      <c r="W68" s="2"/>
    </row>
    <row r="69" spans="1:26" ht="14.45" customHeight="1">
      <c r="A69" s="30"/>
      <c r="B69" s="27"/>
      <c r="C69" s="12"/>
      <c r="D69" s="11"/>
      <c r="E69" s="10"/>
      <c r="F69" s="9"/>
      <c r="G69" s="2"/>
      <c r="H69" s="9"/>
      <c r="I69" s="8"/>
      <c r="J69" s="2"/>
      <c r="K69" s="7"/>
      <c r="L69" s="2"/>
      <c r="M69" s="25"/>
      <c r="N69" s="8"/>
      <c r="O69" s="2"/>
      <c r="P69" s="4"/>
      <c r="Q69" s="5"/>
      <c r="R69" s="27"/>
      <c r="T69" s="4"/>
      <c r="U69" s="2"/>
      <c r="W69" s="2"/>
    </row>
    <row r="70" spans="1:26" ht="14.45" customHeight="1">
      <c r="A70" s="28"/>
      <c r="B70" s="27"/>
      <c r="C70" s="12"/>
      <c r="D70" s="11"/>
      <c r="E70" s="10"/>
      <c r="F70" s="9"/>
      <c r="G70" s="2"/>
      <c r="H70" s="9"/>
      <c r="I70" s="8"/>
      <c r="J70" s="2"/>
      <c r="K70" s="7"/>
      <c r="L70" s="2"/>
      <c r="M70" s="25"/>
      <c r="N70" s="8"/>
      <c r="O70" s="2"/>
      <c r="P70" s="4"/>
      <c r="Q70" s="5"/>
      <c r="R70" s="27"/>
      <c r="T70" s="4"/>
      <c r="U70" s="2"/>
      <c r="W70" s="2"/>
      <c r="Z70" s="29"/>
    </row>
    <row r="71" spans="1:26" ht="14.45" customHeight="1">
      <c r="A71" s="28"/>
      <c r="B71" s="27"/>
      <c r="C71" s="12"/>
      <c r="D71" s="11"/>
      <c r="E71" s="10"/>
      <c r="F71" s="9"/>
      <c r="G71" s="2"/>
      <c r="H71" s="9"/>
      <c r="I71" s="8"/>
      <c r="J71" s="2"/>
      <c r="K71" s="7"/>
      <c r="L71" s="2"/>
      <c r="M71" s="25"/>
      <c r="N71" s="8"/>
      <c r="O71" s="2"/>
      <c r="P71" s="4"/>
      <c r="Q71" s="5"/>
      <c r="R71" s="27"/>
      <c r="T71" s="4"/>
      <c r="U71" s="2"/>
      <c r="W71" s="2"/>
    </row>
    <row r="72" spans="1:26" ht="14.45" customHeight="1">
      <c r="A72" s="24"/>
      <c r="B72" s="27"/>
      <c r="C72" s="12"/>
      <c r="D72" s="11"/>
      <c r="E72" s="10"/>
      <c r="F72" s="9"/>
      <c r="G72" s="2"/>
      <c r="H72" s="9"/>
      <c r="I72" s="8"/>
      <c r="J72" s="2"/>
      <c r="K72" s="7"/>
      <c r="L72" s="2"/>
      <c r="M72" s="25"/>
      <c r="N72" s="8"/>
      <c r="O72" s="2"/>
      <c r="P72" s="4"/>
      <c r="Q72" s="5"/>
      <c r="R72" s="5"/>
      <c r="T72" s="4"/>
      <c r="U72" s="2"/>
      <c r="W72" s="2"/>
    </row>
    <row r="73" spans="1:26" ht="14.45" customHeight="1">
      <c r="C73" s="12"/>
      <c r="D73" s="26"/>
      <c r="E73" s="10"/>
      <c r="F73" s="9"/>
      <c r="G73" s="2"/>
      <c r="H73" s="9"/>
      <c r="I73" s="8"/>
      <c r="J73" s="2"/>
      <c r="K73" s="7"/>
      <c r="L73" s="2"/>
      <c r="M73" s="25"/>
      <c r="N73" s="8"/>
      <c r="O73" s="2"/>
      <c r="P73" s="4"/>
      <c r="Q73" s="5"/>
      <c r="R73" s="27"/>
      <c r="T73" s="4"/>
      <c r="U73" s="2"/>
      <c r="W73" s="2"/>
    </row>
    <row r="74" spans="1:26" ht="14.45" customHeight="1">
      <c r="A74" s="24"/>
      <c r="C74" s="12"/>
      <c r="D74" s="26"/>
      <c r="E74" s="10"/>
      <c r="F74" s="9"/>
      <c r="G74" s="2"/>
      <c r="H74" s="9"/>
      <c r="I74" s="8"/>
      <c r="J74" s="2"/>
      <c r="K74" s="7"/>
      <c r="L74" s="2"/>
      <c r="M74" s="25"/>
      <c r="N74" s="8"/>
      <c r="O74" s="2"/>
      <c r="P74" s="4"/>
      <c r="Q74" s="5"/>
      <c r="R74" s="2"/>
      <c r="S74" s="4"/>
      <c r="U74" s="2"/>
      <c r="V74" s="3"/>
      <c r="W74" s="12"/>
    </row>
    <row r="75" spans="1:26" ht="14.45" customHeight="1">
      <c r="A75" s="1"/>
      <c r="B75" s="1"/>
      <c r="C75" s="1"/>
    </row>
    <row r="76" spans="1:26" ht="14.45" customHeight="1">
      <c r="A76" s="1"/>
      <c r="B76" s="1"/>
      <c r="C76" s="1"/>
    </row>
    <row r="77" spans="1:26" ht="14.45" customHeight="1">
      <c r="A77" s="24"/>
      <c r="I77" s="22"/>
      <c r="J77" s="23"/>
      <c r="K77" s="22"/>
      <c r="Q77" s="14"/>
      <c r="R77" s="2"/>
      <c r="S77" s="4"/>
      <c r="U77" s="2"/>
      <c r="V77" s="3"/>
      <c r="W77" s="12"/>
    </row>
    <row r="78" spans="1:26" ht="14.45" customHeight="1">
      <c r="A78" s="1"/>
      <c r="W78" s="12"/>
    </row>
    <row r="79" spans="1:26" ht="14.45" customHeight="1">
      <c r="V79" s="3"/>
      <c r="W79" s="12"/>
    </row>
    <row r="80" spans="1:26" ht="14.45" customHeight="1">
      <c r="V80" s="3"/>
      <c r="W80" s="12"/>
    </row>
    <row r="81" spans="17:23" ht="14.45" customHeight="1">
      <c r="V81" s="3"/>
      <c r="W81" s="12"/>
    </row>
    <row r="82" spans="17:23" ht="14.45" customHeight="1">
      <c r="Q82" s="5"/>
      <c r="R82" s="2"/>
      <c r="S82" s="4"/>
      <c r="U82" s="2"/>
      <c r="V82" s="3"/>
      <c r="W82" s="12"/>
    </row>
    <row r="83" spans="17:23" ht="14.45" customHeight="1">
      <c r="Q83" s="5"/>
      <c r="R83" s="2"/>
      <c r="S83" s="4"/>
      <c r="U83" s="2"/>
      <c r="V83" s="3"/>
      <c r="W83" s="12"/>
    </row>
    <row r="84" spans="17:23" ht="14.45" customHeight="1">
      <c r="W84" s="12"/>
    </row>
    <row r="85" spans="17:23" ht="14.45" customHeight="1">
      <c r="W85" s="12"/>
    </row>
    <row r="86" spans="17:23" ht="14.45" customHeight="1">
      <c r="W86" s="12"/>
    </row>
    <row r="87" spans="17:23" ht="14.45" customHeight="1">
      <c r="W87" s="12"/>
    </row>
    <row r="88" spans="17:23" ht="14.45" customHeight="1">
      <c r="W88" s="12"/>
    </row>
    <row r="89" spans="17:23" ht="14.45" customHeight="1">
      <c r="W89" s="12"/>
    </row>
    <row r="99" spans="9:13" ht="14.45" customHeight="1">
      <c r="M99" s="21"/>
    </row>
    <row r="101" spans="9:13" ht="14.45" customHeight="1">
      <c r="I101" s="20"/>
    </row>
    <row r="102" spans="9:13" ht="14.45" customHeight="1">
      <c r="I102" s="19"/>
    </row>
    <row r="106" spans="9:13" ht="14.45" customHeight="1">
      <c r="K106" s="18"/>
    </row>
    <row r="108" spans="9:13" ht="14.45" customHeight="1">
      <c r="K108" s="17"/>
    </row>
    <row r="110" spans="9:13" ht="14.45" customHeight="1">
      <c r="I110" s="16"/>
    </row>
    <row r="113" spans="2:15" ht="14.45" customHeight="1">
      <c r="B113" s="5"/>
      <c r="C113" s="15"/>
      <c r="D113" s="4"/>
      <c r="E113" s="2"/>
      <c r="G113" s="3"/>
      <c r="H113" s="2"/>
      <c r="J113" s="12"/>
      <c r="K113" s="1"/>
      <c r="L113" s="1"/>
      <c r="M113" s="13"/>
      <c r="N113" s="1"/>
      <c r="O113" s="1"/>
    </row>
    <row r="114" spans="2:15" ht="14.45" customHeight="1">
      <c r="B114" s="5"/>
      <c r="C114" s="15"/>
      <c r="D114" s="4"/>
      <c r="E114" s="2"/>
      <c r="G114" s="3"/>
      <c r="H114" s="2"/>
      <c r="J114" s="12"/>
      <c r="K114" s="1"/>
      <c r="L114" s="1"/>
      <c r="M114" s="13"/>
      <c r="N114" s="1"/>
      <c r="O114" s="1"/>
    </row>
    <row r="115" spans="2:15" ht="14.45" customHeight="1">
      <c r="B115" s="5"/>
      <c r="C115" s="15"/>
      <c r="D115" s="4"/>
      <c r="E115" s="2"/>
      <c r="G115" s="3"/>
      <c r="H115" s="2"/>
      <c r="J115" s="12"/>
      <c r="K115" s="1"/>
      <c r="L115" s="1"/>
      <c r="M115" s="13"/>
      <c r="N115" s="1"/>
      <c r="O115" s="1"/>
    </row>
    <row r="116" spans="2:15" ht="14.45" customHeight="1">
      <c r="B116" s="5"/>
      <c r="C116" s="2"/>
      <c r="D116" s="4"/>
      <c r="E116" s="2"/>
      <c r="G116" s="3"/>
      <c r="H116" s="2"/>
      <c r="J116" s="12"/>
      <c r="K116" s="1"/>
      <c r="L116" s="1"/>
      <c r="M116" s="13"/>
      <c r="N116" s="1"/>
      <c r="O116" s="1"/>
    </row>
    <row r="117" spans="2:15" ht="14.45" customHeight="1">
      <c r="B117" s="14"/>
      <c r="C117" s="2"/>
      <c r="D117" s="4"/>
      <c r="E117" s="2"/>
      <c r="G117" s="3"/>
      <c r="H117" s="2"/>
      <c r="J117" s="12"/>
      <c r="K117" s="1"/>
      <c r="L117" s="1"/>
      <c r="M117" s="13"/>
      <c r="N117" s="1"/>
      <c r="O117" s="1"/>
    </row>
    <row r="118" spans="2:15" ht="14.45" customHeight="1">
      <c r="C118" s="2"/>
      <c r="D118" s="4"/>
      <c r="E118" s="2"/>
      <c r="G118" s="3"/>
      <c r="H118" s="2"/>
      <c r="J118" s="12"/>
      <c r="K118" s="1"/>
      <c r="L118" s="1"/>
      <c r="M118" s="13"/>
      <c r="N118" s="1"/>
      <c r="O118" s="1"/>
    </row>
    <row r="119" spans="2:15" ht="14.45" customHeight="1">
      <c r="B119" s="14"/>
      <c r="C119" s="2"/>
      <c r="D119" s="4"/>
      <c r="E119" s="2"/>
      <c r="G119" s="3"/>
      <c r="H119" s="2"/>
      <c r="J119" s="12"/>
      <c r="K119" s="1"/>
      <c r="L119" s="1"/>
      <c r="M119" s="13"/>
      <c r="N119" s="1"/>
      <c r="O119" s="1"/>
    </row>
  </sheetData>
  <mergeCells count="169">
    <mergeCell ref="AE54:AF54"/>
    <mergeCell ref="AE49:AF49"/>
    <mergeCell ref="AE50:AF50"/>
    <mergeCell ref="AE40:AF40"/>
    <mergeCell ref="AE42:AF42"/>
    <mergeCell ref="AE47:AF47"/>
    <mergeCell ref="AE48:AF48"/>
    <mergeCell ref="AE52:AF52"/>
    <mergeCell ref="AE53:AF53"/>
    <mergeCell ref="AE51:AF51"/>
    <mergeCell ref="AE32:AF32"/>
    <mergeCell ref="AE33:AF33"/>
    <mergeCell ref="AE34:AF34"/>
    <mergeCell ref="AE35:AF35"/>
    <mergeCell ref="AE46:AF46"/>
    <mergeCell ref="AE36:AF36"/>
    <mergeCell ref="AE37:AF37"/>
    <mergeCell ref="AE38:AF38"/>
    <mergeCell ref="AE39:AF39"/>
    <mergeCell ref="AE43:AF43"/>
    <mergeCell ref="AE44:AF44"/>
    <mergeCell ref="AE45:AF45"/>
    <mergeCell ref="AE22:AF22"/>
    <mergeCell ref="AE23:AF23"/>
    <mergeCell ref="AE26:AF26"/>
    <mergeCell ref="AE27:AF27"/>
    <mergeCell ref="AE28:AF28"/>
    <mergeCell ref="AE29:AF29"/>
    <mergeCell ref="AE31:AF31"/>
    <mergeCell ref="AE41:AF41"/>
    <mergeCell ref="AE13:AF13"/>
    <mergeCell ref="AE14:AF14"/>
    <mergeCell ref="AE15:AF15"/>
    <mergeCell ref="AE30:AF30"/>
    <mergeCell ref="AE16:AF16"/>
    <mergeCell ref="AE17:AF17"/>
    <mergeCell ref="AE18:AF18"/>
    <mergeCell ref="AE19:AF19"/>
    <mergeCell ref="AE20:AF20"/>
    <mergeCell ref="AE21:AF21"/>
    <mergeCell ref="Q53:S53"/>
    <mergeCell ref="AB4:AD4"/>
    <mergeCell ref="AB5:AB6"/>
    <mergeCell ref="AD5:AD6"/>
    <mergeCell ref="AE4:AF6"/>
    <mergeCell ref="AE7:AF7"/>
    <mergeCell ref="AE8:AF8"/>
    <mergeCell ref="AE10:AF10"/>
    <mergeCell ref="AE11:AF11"/>
    <mergeCell ref="AE12:AF12"/>
    <mergeCell ref="A49:C49"/>
    <mergeCell ref="A50:C50"/>
    <mergeCell ref="Q42:S42"/>
    <mergeCell ref="Q43:S43"/>
    <mergeCell ref="A45:C45"/>
    <mergeCell ref="A52:C52"/>
    <mergeCell ref="A47:C47"/>
    <mergeCell ref="A51:C51"/>
    <mergeCell ref="Q52:S52"/>
    <mergeCell ref="Q50:S50"/>
    <mergeCell ref="Q51:S51"/>
    <mergeCell ref="A53:C53"/>
    <mergeCell ref="A44:C44"/>
    <mergeCell ref="Q54:S54"/>
    <mergeCell ref="A28:C28"/>
    <mergeCell ref="A29:C29"/>
    <mergeCell ref="A30:C30"/>
    <mergeCell ref="A46:C46"/>
    <mergeCell ref="A48:C48"/>
    <mergeCell ref="Q37:S37"/>
    <mergeCell ref="Q38:S38"/>
    <mergeCell ref="Q39:S39"/>
    <mergeCell ref="Q40:S40"/>
    <mergeCell ref="Q44:S44"/>
    <mergeCell ref="A55:C55"/>
    <mergeCell ref="Q45:S45"/>
    <mergeCell ref="Q46:S46"/>
    <mergeCell ref="Q48:S48"/>
    <mergeCell ref="Q49:S49"/>
    <mergeCell ref="Q41:S41"/>
    <mergeCell ref="Q31:S31"/>
    <mergeCell ref="Q32:S32"/>
    <mergeCell ref="Q33:S33"/>
    <mergeCell ref="Q34:S34"/>
    <mergeCell ref="Q35:S35"/>
    <mergeCell ref="Q36:S36"/>
    <mergeCell ref="A4:C6"/>
    <mergeCell ref="A27:C27"/>
    <mergeCell ref="A26:C26"/>
    <mergeCell ref="D4:H4"/>
    <mergeCell ref="Q22:S22"/>
    <mergeCell ref="Q23:S23"/>
    <mergeCell ref="Q26:S26"/>
    <mergeCell ref="Q27:S27"/>
    <mergeCell ref="H5:H6"/>
    <mergeCell ref="I5:J6"/>
    <mergeCell ref="F5:G5"/>
    <mergeCell ref="F6:G6"/>
    <mergeCell ref="D5:E6"/>
    <mergeCell ref="K5:L5"/>
    <mergeCell ref="K6:L6"/>
    <mergeCell ref="M5:M6"/>
    <mergeCell ref="A9:C9"/>
    <mergeCell ref="Q19:S19"/>
    <mergeCell ref="Q20:S20"/>
    <mergeCell ref="Q10:S10"/>
    <mergeCell ref="Q15:S15"/>
    <mergeCell ref="Q16:S16"/>
    <mergeCell ref="Q17:S17"/>
    <mergeCell ref="Q18:S18"/>
    <mergeCell ref="Q14:S14"/>
    <mergeCell ref="Q29:S29"/>
    <mergeCell ref="Q30:S30"/>
    <mergeCell ref="A7:C7"/>
    <mergeCell ref="A16:C16"/>
    <mergeCell ref="A18:C18"/>
    <mergeCell ref="A19:C19"/>
    <mergeCell ref="A20:C20"/>
    <mergeCell ref="A15:C15"/>
    <mergeCell ref="A8:C8"/>
    <mergeCell ref="A17:C17"/>
    <mergeCell ref="A23:C23"/>
    <mergeCell ref="A21:C21"/>
    <mergeCell ref="Q28:S28"/>
    <mergeCell ref="A10:C10"/>
    <mergeCell ref="A12:C12"/>
    <mergeCell ref="A11:C11"/>
    <mergeCell ref="A14:C14"/>
    <mergeCell ref="A13:C13"/>
    <mergeCell ref="A43:C43"/>
    <mergeCell ref="A31:C31"/>
    <mergeCell ref="A32:C32"/>
    <mergeCell ref="A33:C33"/>
    <mergeCell ref="A34:C34"/>
    <mergeCell ref="A38:C38"/>
    <mergeCell ref="A39:C39"/>
    <mergeCell ref="A40:C40"/>
    <mergeCell ref="A36:C36"/>
    <mergeCell ref="A37:C37"/>
    <mergeCell ref="P5:P6"/>
    <mergeCell ref="Q4:U4"/>
    <mergeCell ref="Q5:S6"/>
    <mergeCell ref="U5:U6"/>
    <mergeCell ref="I4:M4"/>
    <mergeCell ref="A42:C42"/>
    <mergeCell ref="Q7:S7"/>
    <mergeCell ref="Q8:S8"/>
    <mergeCell ref="Q21:S21"/>
    <mergeCell ref="Q11:S11"/>
    <mergeCell ref="A54:C54"/>
    <mergeCell ref="Y4:AA4"/>
    <mergeCell ref="Y5:Y6"/>
    <mergeCell ref="AA5:AA6"/>
    <mergeCell ref="V4:X4"/>
    <mergeCell ref="V5:V6"/>
    <mergeCell ref="X5:X6"/>
    <mergeCell ref="N4:P4"/>
    <mergeCell ref="N5:N6"/>
    <mergeCell ref="Q9:S9"/>
    <mergeCell ref="AE9:AF9"/>
    <mergeCell ref="A24:C24"/>
    <mergeCell ref="Q24:S24"/>
    <mergeCell ref="AE24:AF24"/>
    <mergeCell ref="A25:C25"/>
    <mergeCell ref="Q25:S25"/>
    <mergeCell ref="AE25:AF25"/>
    <mergeCell ref="Q12:S12"/>
    <mergeCell ref="Q13:S13"/>
    <mergeCell ref="A22:C22"/>
  </mergeCells>
  <printOptions gridLines="1"/>
  <pageMargins left="0.25" right="0.25" top="0.75" bottom="0.75" header="0.3" footer="0.3"/>
  <pageSetup paperSize="8" scale="9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1.1 </vt:lpstr>
      <vt:lpstr>'Table 1.1 '!Print_Area</vt:lpstr>
    </vt:vector>
  </TitlesOfParts>
  <Company>Nuclear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 Laurie, NEA/POL/CEN</dc:creator>
  <cp:lastModifiedBy>MOORE Laurie, NEA/POL/CEN</cp:lastModifiedBy>
  <dcterms:created xsi:type="dcterms:W3CDTF">2021-03-04T09:10:47Z</dcterms:created>
  <dcterms:modified xsi:type="dcterms:W3CDTF">2021-03-04T09:11:14Z</dcterms:modified>
</cp:coreProperties>
</file>